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9120" activeTab="1"/>
  </bookViews>
  <sheets>
    <sheet name="参照" sheetId="1" r:id="rId1"/>
    <sheet name="症状入力シート" sheetId="2" r:id="rId2"/>
  </sheets>
  <definedNames>
    <definedName name="_xlnm.Print_Area" localSheetId="0">'参照'!$A$1:$D$275</definedName>
    <definedName name="_xlnm.Print_Area" localSheetId="1">'症状入力シート'!$A$1:$E$275</definedName>
    <definedName name="_xlnm.Print_Titles" localSheetId="0">'参照'!$3:$3</definedName>
    <definedName name="_xlnm.Print_Titles" localSheetId="1">'症状入力シート'!$2:$3</definedName>
  </definedNames>
  <calcPr fullCalcOnLoad="1"/>
</workbook>
</file>

<file path=xl/comments1.xml><?xml version="1.0" encoding="utf-8"?>
<comments xmlns="http://schemas.openxmlformats.org/spreadsheetml/2006/main">
  <authors>
    <author>中原信生</author>
    <author> </author>
  </authors>
  <commentList>
    <comment ref="A4" authorId="0">
      <text>
        <r>
          <rPr>
            <b/>
            <sz val="9"/>
            <color indexed="17"/>
            <rFont val="ＭＳ Ｐゴシック"/>
            <family val="3"/>
          </rPr>
          <t>中原信生:</t>
        </r>
        <r>
          <rPr>
            <sz val="9"/>
            <color indexed="17"/>
            <rFont val="ＭＳ Ｐゴシック"/>
            <family val="3"/>
          </rPr>
          <t xml:space="preserve">
現象を目で見れば、これは何か変だ、と誰でも気づくような不具合</t>
        </r>
      </text>
    </comment>
    <comment ref="A5" authorId="0">
      <text>
        <r>
          <rPr>
            <b/>
            <sz val="9"/>
            <rFont val="ＭＳ Ｐゴシック"/>
            <family val="3"/>
          </rPr>
          <t>中原信生:</t>
        </r>
        <r>
          <rPr>
            <sz val="9"/>
            <rFont val="ＭＳ Ｐゴシック"/>
            <family val="3"/>
          </rPr>
          <t xml:space="preserve">
</t>
        </r>
        <r>
          <rPr>
            <sz val="9"/>
            <color indexed="17"/>
            <rFont val="ＭＳ Ｐゴシック"/>
            <family val="3"/>
          </rPr>
          <t>1) マンホールを開ければ異常に水位が低下している、
2) 水位計が低い値を示している,
3) 給水弁が開いて水が補給されている音が聞こえる、
など.</t>
        </r>
      </text>
    </comment>
    <comment ref="A8" authorId="0">
      <text>
        <r>
          <rPr>
            <b/>
            <sz val="9"/>
            <rFont val="ＭＳ Ｐゴシック"/>
            <family val="3"/>
          </rPr>
          <t>中原信生:</t>
        </r>
        <r>
          <rPr>
            <sz val="9"/>
            <rFont val="ＭＳ Ｐゴシック"/>
            <family val="3"/>
          </rPr>
          <t xml:space="preserve">
</t>
        </r>
        <r>
          <rPr>
            <sz val="9"/>
            <color indexed="17"/>
            <rFont val="ＭＳ Ｐゴシック"/>
            <family val="3"/>
          </rPr>
          <t>1) マンホールを開けると異常に水位が上昇している、
2) オーバーフローから水が流れている、またはそのような音がする
3) 湧水排水ポンプが異常に頻繁に稼動している、
など.</t>
        </r>
      </text>
    </comment>
    <comment ref="A11" authorId="0">
      <text>
        <r>
          <rPr>
            <b/>
            <sz val="9"/>
            <rFont val="ＭＳ Ｐゴシック"/>
            <family val="3"/>
          </rPr>
          <t>中原信生:</t>
        </r>
        <r>
          <rPr>
            <sz val="9"/>
            <rFont val="ＭＳ Ｐゴシック"/>
            <family val="3"/>
          </rPr>
          <t xml:space="preserve">
</t>
        </r>
        <r>
          <rPr>
            <sz val="9"/>
            <color indexed="17"/>
            <rFont val="ＭＳ Ｐゴシック"/>
            <family val="3"/>
          </rPr>
          <t>1) 動くべきはずの時間帯に熱源が動かない、
2) 蓄熱量が無くなりつつあるのに熱源が動かない、
3) 熱源が動いているのに出力が出ない(出入口温度差が殆どつかない)、
4) 故障警報が出ている、
など.</t>
        </r>
        <r>
          <rPr>
            <sz val="9"/>
            <rFont val="ＭＳ Ｐゴシック"/>
            <family val="3"/>
          </rPr>
          <t xml:space="preserve">
</t>
        </r>
      </text>
    </comment>
    <comment ref="A30" authorId="0">
      <text>
        <r>
          <rPr>
            <b/>
            <sz val="9"/>
            <rFont val="ＭＳ Ｐゴシック"/>
            <family val="3"/>
          </rPr>
          <t>中原信生:</t>
        </r>
        <r>
          <rPr>
            <sz val="9"/>
            <rFont val="ＭＳ Ｐゴシック"/>
            <family val="3"/>
          </rPr>
          <t xml:space="preserve">
BEMS画面上のデータ、プリント出力データ、或いは機械に取り付けられた計測器(温度計など)を見て異常な値を示していることが判るようなもの.
</t>
        </r>
        <r>
          <rPr>
            <sz val="9"/>
            <color indexed="17"/>
            <rFont val="ＭＳ Ｐゴシック"/>
            <family val="3"/>
          </rPr>
          <t>但し､センサー､計器の誤差の有無を確認すること.</t>
        </r>
      </text>
    </comment>
    <comment ref="A53" authorId="0">
      <text>
        <r>
          <rPr>
            <b/>
            <sz val="9"/>
            <rFont val="ＭＳ Ｐゴシック"/>
            <family val="3"/>
          </rPr>
          <t>中原信生:</t>
        </r>
        <r>
          <rPr>
            <sz val="9"/>
            <rFont val="ＭＳ Ｐゴシック"/>
            <family val="3"/>
          </rPr>
          <t xml:space="preserve">
1) 出口温度が不定期に、不連続的に、或いは周期的に変動して､ 設定値からかなり離れた値になっている</t>
        </r>
      </text>
    </comment>
    <comment ref="A31" authorId="0">
      <text>
        <r>
          <rPr>
            <b/>
            <sz val="9"/>
            <rFont val="ＭＳ Ｐゴシック"/>
            <family val="3"/>
          </rPr>
          <t>中原信生:</t>
        </r>
        <r>
          <rPr>
            <sz val="9"/>
            <rFont val="ＭＳ Ｐゴシック"/>
            <family val="3"/>
          </rPr>
          <t xml:space="preserve">
</t>
        </r>
        <r>
          <rPr>
            <sz val="9"/>
            <color indexed="17"/>
            <rFont val="ＭＳ Ｐゴシック"/>
            <family val="3"/>
          </rPr>
          <t>1) 設定したはずの出口温度条件からかなり外れた値を示している、
2) 出入り口温度差が異常に大きかったり小さかったりするために出口温度が高すぎ、或いは低すぎる、
など.
異常な値とは､
・設定温度±1℃以上
の場合である.</t>
        </r>
        <r>
          <rPr>
            <sz val="9"/>
            <rFont val="ＭＳ Ｐゴシック"/>
            <family val="3"/>
          </rPr>
          <t xml:space="preserve">
</t>
        </r>
      </text>
    </comment>
    <comment ref="A58" authorId="0">
      <text>
        <r>
          <rPr>
            <b/>
            <sz val="9"/>
            <rFont val="ＭＳ Ｐゴシック"/>
            <family val="3"/>
          </rPr>
          <t>中原信生:</t>
        </r>
        <r>
          <rPr>
            <sz val="9"/>
            <rFont val="ＭＳ Ｐゴシック"/>
            <family val="3"/>
          </rPr>
          <t xml:space="preserve">
</t>
        </r>
        <r>
          <rPr>
            <sz val="9"/>
            <color indexed="17"/>
            <rFont val="ＭＳ Ｐゴシック"/>
            <family val="3"/>
          </rPr>
          <t>1) 蓄熱槽からの送水温度より1～2℃しか違わない温度の水が還ってくる、
2) 正常なときの温度関係とかなり異なった温度差の状況である(例えば平生は朝方の温度差が10℃くらいついているのに5℃くらいしかつかない)、
などの原因で蓄熱が十分に出来ない.(従って負荷が十分に賄えない)</t>
        </r>
      </text>
    </comment>
    <comment ref="A87" authorId="0">
      <text>
        <r>
          <rPr>
            <b/>
            <sz val="9"/>
            <rFont val="ＭＳ Ｐゴシック"/>
            <family val="3"/>
          </rPr>
          <t>中原信生:</t>
        </r>
        <r>
          <rPr>
            <sz val="9"/>
            <rFont val="ＭＳ Ｐゴシック"/>
            <family val="3"/>
          </rPr>
          <t xml:space="preserve">
</t>
        </r>
        <r>
          <rPr>
            <sz val="9"/>
            <color indexed="17"/>
            <rFont val="ＭＳ Ｐゴシック"/>
            <family val="3"/>
          </rPr>
          <t>二次側と熱交換器と切り離している場合で、
1) 蓄熱槽からの送水温度より1～2℃しか違わない温度の水しか熱交換器から還ってこない、
2) 或いは正常なときの温度関係とかなり異なった温度差の状況である(例えば平生は朝方の温度差が8℃くらいついているのに4℃くらいしかつかない)、
などの原因で蓄熱が十分に出来ない.(従って負荷が十分に賄えない)</t>
        </r>
        <r>
          <rPr>
            <sz val="9"/>
            <rFont val="ＭＳ Ｐゴシック"/>
            <family val="3"/>
          </rPr>
          <t xml:space="preserve">
</t>
        </r>
      </text>
    </comment>
    <comment ref="A99" authorId="0">
      <text>
        <r>
          <rPr>
            <b/>
            <sz val="9"/>
            <rFont val="ＭＳ Ｐゴシック"/>
            <family val="3"/>
          </rPr>
          <t>中原信生:</t>
        </r>
        <r>
          <rPr>
            <sz val="9"/>
            <rFont val="ＭＳ Ｐゴシック"/>
            <family val="3"/>
          </rPr>
          <t xml:space="preserve">
</t>
        </r>
        <r>
          <rPr>
            <sz val="9"/>
            <color indexed="17"/>
            <rFont val="ＭＳ Ｐゴシック"/>
            <family val="3"/>
          </rPr>
          <t>・始端槽の温度が空調負荷時間帯中に異常に(空調コイル設計温度以上に､常識的には冷水では10℃以上に､温水では40℃以下に）なっている状況.
・但し蓄熱温度最適設定制御を行っている場合は､蓄熱設定温度(冷凍機･ヒートポンプ出口設定温度)±1.5℃になると異常であろう.</t>
        </r>
        <r>
          <rPr>
            <sz val="9"/>
            <rFont val="ＭＳ Ｐゴシック"/>
            <family val="3"/>
          </rPr>
          <t xml:space="preserve">
</t>
        </r>
        <r>
          <rPr>
            <sz val="9"/>
            <color indexed="12"/>
            <rFont val="ＭＳ Ｐゴシック"/>
            <family val="3"/>
          </rPr>
          <t>注：二次側空調機へ冷温水を汲み上げる槽を始端槽･汲み上げ槽と呼ぶ</t>
        </r>
      </text>
    </comment>
    <comment ref="A104" authorId="0">
      <text>
        <r>
          <rPr>
            <b/>
            <sz val="9"/>
            <rFont val="ＭＳ Ｐゴシック"/>
            <family val="3"/>
          </rPr>
          <t>中原信生:</t>
        </r>
        <r>
          <rPr>
            <sz val="9"/>
            <rFont val="ＭＳ Ｐゴシック"/>
            <family val="3"/>
          </rPr>
          <t xml:space="preserve">
</t>
        </r>
        <r>
          <rPr>
            <sz val="9"/>
            <color indexed="17"/>
            <rFont val="ＭＳ Ｐゴシック"/>
            <family val="3"/>
          </rPr>
          <t>・終端槽の温度が空調負荷時間帯中に異常になっている(二方弁制御がなされているとして､空調コイル出入口温度差が設計値よりかなり小さくなっている）状況.
・ここに、正常な温度差とは何かについては､コイルの設計条件と制御方式(二方弁制御か三方弁制御か）によって変るが､基本的には出入口温度差が5℃以下になった時には何らかの不具合(制御異常､設計の不適)があると考えてよい.</t>
        </r>
        <r>
          <rPr>
            <sz val="9"/>
            <rFont val="ＭＳ Ｐゴシック"/>
            <family val="3"/>
          </rPr>
          <t xml:space="preserve">
</t>
        </r>
        <r>
          <rPr>
            <sz val="9"/>
            <color indexed="12"/>
            <rFont val="ＭＳ Ｐゴシック"/>
            <family val="3"/>
          </rPr>
          <t>注：二次側空調機からの冷温水還水が流入する槽を終端槽･還水槽と呼ぶ.</t>
        </r>
      </text>
    </comment>
    <comment ref="A116" authorId="0">
      <text>
        <r>
          <rPr>
            <b/>
            <sz val="9"/>
            <rFont val="ＭＳ Ｐゴシック"/>
            <family val="3"/>
          </rPr>
          <t>中原信生:</t>
        </r>
        <r>
          <rPr>
            <sz val="9"/>
            <rFont val="ＭＳ Ｐゴシック"/>
            <family val="3"/>
          </rPr>
          <t xml:space="preserve">
図のように始端槽と終端槽の温度変動が大きいために交差プロフィルとなすもので､熱源吸込み三方弁制御(定温蓄熱制御）の不具合で終端槽から大部分の水を吸込む状態になっている場合に生じる</t>
        </r>
      </text>
    </comment>
    <comment ref="A122" authorId="0">
      <text>
        <r>
          <rPr>
            <b/>
            <sz val="9"/>
            <rFont val="ＭＳ Ｐゴシック"/>
            <family val="3"/>
          </rPr>
          <t>中原信生:</t>
        </r>
        <r>
          <rPr>
            <sz val="9"/>
            <rFont val="ＭＳ Ｐゴシック"/>
            <family val="3"/>
          </rPr>
          <t xml:space="preserve">
図のように始端槽と終端槽を含め各槽の温度分布が全体に平行移動状に膨らむもので､二次側空調機に設置された変流量二方弁制御が何らかの不具合で常に前回状態で推移した場合に生じる.</t>
        </r>
      </text>
    </comment>
    <comment ref="A129" authorId="0">
      <text>
        <r>
          <rPr>
            <b/>
            <sz val="9"/>
            <rFont val="ＭＳ Ｐゴシック"/>
            <family val="3"/>
          </rPr>
          <t>中原信生:</t>
        </r>
        <r>
          <rPr>
            <sz val="9"/>
            <rFont val="ＭＳ Ｐゴシック"/>
            <family val="3"/>
          </rPr>
          <t xml:space="preserve">
連結完全混合槽型蓄熱槽において､両端槽に比して中間部の槽の温度が低下した状態のプロフィルで､二次側空調コイルの設計温度差が小さく､かつ定流量三方弁制御である(この現象示す設備は多くの場合熱源の三方弁制御も設置されていないケースが多い)､熱源入口温度が確保できないので蓄熱不足に陥り､肝心のときに蓄熱運転が出来ない.</t>
        </r>
      </text>
    </comment>
    <comment ref="A136" authorId="0">
      <text>
        <r>
          <rPr>
            <b/>
            <sz val="9"/>
            <rFont val="ＭＳ Ｐゴシック"/>
            <family val="3"/>
          </rPr>
          <t xml:space="preserve">中原信生:
</t>
        </r>
        <r>
          <rPr>
            <sz val="9"/>
            <rFont val="ＭＳ Ｐゴシック"/>
            <family val="3"/>
          </rPr>
          <t>何らかの原因でヒートポンプ(チラー)が起動できない.</t>
        </r>
      </text>
    </comment>
    <comment ref="A142" authorId="0">
      <text>
        <r>
          <rPr>
            <b/>
            <sz val="9"/>
            <rFont val="ＭＳ Ｐゴシック"/>
            <family val="3"/>
          </rPr>
          <t>中原信生:</t>
        </r>
        <r>
          <rPr>
            <sz val="9"/>
            <rFont val="ＭＳ Ｐゴシック"/>
            <family val="3"/>
          </rPr>
          <t xml:space="preserve">
</t>
        </r>
        <r>
          <rPr>
            <sz val="9"/>
            <color indexed="17"/>
            <rFont val="ＭＳ Ｐゴシック"/>
            <family val="3"/>
          </rPr>
          <t>蓄熱槽から二次側への送水温度が
1) 空調機コイルの冷温水入口設計温度を満たしていない.
2) 送水温度最適化制御を行っているとき､実際の送水温度がその最適設定温度を満たしていない、
3) 居住者から暑い､寒い等の冷暖房不足の苦情が出て､それが風量不足ではなく吹き出し温度が満足でなくて､冷温水温度の問題であると見当がつけられる場合.
など.</t>
        </r>
      </text>
    </comment>
    <comment ref="A177" authorId="0">
      <text>
        <r>
          <rPr>
            <b/>
            <sz val="9"/>
            <rFont val="ＭＳ Ｐゴシック"/>
            <family val="3"/>
          </rPr>
          <t>中原信生:</t>
        </r>
        <r>
          <rPr>
            <sz val="9"/>
            <rFont val="ＭＳ Ｐゴシック"/>
            <family val="3"/>
          </rPr>
          <t xml:space="preserve">
</t>
        </r>
        <r>
          <rPr>
            <sz val="9"/>
            <color indexed="17"/>
            <rFont val="ＭＳ Ｐゴシック"/>
            <family val="3"/>
          </rPr>
          <t>1) 夜間時間帯の蓄熱量が計画値に対してかなり小さい､
2) 熱源出力が定格値よりかなり小さい､
3) 昼間の追従運転をしている(即ち負荷がかなり大きい)にもかかわらず夜間運転が途中で打ち切られてしまう､
などの現象を言う.
チェックすべき参照値は
・蓄熱楊熱源機定格10時間運転熱量
・温度プロフィルから逆算､または熱量計による夜間蓄熱量または熱源機出力熱量
・空調負荷の日量</t>
        </r>
      </text>
    </comment>
    <comment ref="A209" authorId="0">
      <text>
        <r>
          <rPr>
            <b/>
            <sz val="9"/>
            <rFont val="ＭＳ Ｐゴシック"/>
            <family val="3"/>
          </rPr>
          <t>中原信生:</t>
        </r>
        <r>
          <rPr>
            <sz val="9"/>
            <rFont val="ＭＳ Ｐゴシック"/>
            <family val="3"/>
          </rPr>
          <t xml:space="preserve">
連結完全混合槽型の場合､蓄熱槽の各槽がほぼ均等に温度変化する場合と､局部的に変動するかによって原因が異なる.</t>
        </r>
      </text>
    </comment>
    <comment ref="A212" authorId="0">
      <text>
        <r>
          <rPr>
            <b/>
            <sz val="9"/>
            <rFont val="ＭＳ Ｐゴシック"/>
            <family val="3"/>
          </rPr>
          <t>中原信生:</t>
        </r>
        <r>
          <rPr>
            <sz val="9"/>
            <rFont val="ＭＳ Ｐゴシック"/>
            <family val="3"/>
          </rPr>
          <t xml:space="preserve">
簡単な現場観察や､BEMS上の計測データ､トレンドグラフ､温度プロフィルを見ただけでは不具合の有無が判定できないけれども､潜在的に蓄熱性能､蓄熱槽効率､省エネルギー性などの影響を及ぼしている原因現象を言う.</t>
        </r>
      </text>
    </comment>
    <comment ref="A213" authorId="0">
      <text>
        <r>
          <rPr>
            <b/>
            <sz val="9"/>
            <rFont val="ＭＳ Ｐゴシック"/>
            <family val="3"/>
          </rPr>
          <t>中原信生:</t>
        </r>
        <r>
          <rPr>
            <sz val="9"/>
            <rFont val="ＭＳ Ｐゴシック"/>
            <family val="3"/>
          </rPr>
          <t xml:space="preserve">
</t>
        </r>
        <r>
          <rPr>
            <sz val="9"/>
            <color indexed="17"/>
            <rFont val="ＭＳ Ｐゴシック"/>
            <family val="3"/>
          </rPr>
          <t>・同一時間の蓄熱可能量が徐々に低下しする、
・ヒートポンプ停止時の槽温低下速度大きくなる、
などの現象は余程気をつけて常時監視･解析しておかなければ気づかないポイントであので潜在的不具合とした.
.但し､断熱材剥離の場合はマンホールを開けて目視可能.</t>
        </r>
      </text>
    </comment>
    <comment ref="A222" authorId="0">
      <text>
        <r>
          <rPr>
            <b/>
            <sz val="9"/>
            <rFont val="ＭＳ Ｐゴシック"/>
            <family val="3"/>
          </rPr>
          <t>中原信生:</t>
        </r>
        <r>
          <rPr>
            <sz val="9"/>
            <rFont val="ＭＳ Ｐゴシック"/>
            <family val="3"/>
          </rPr>
          <t xml:space="preserve">
これは不具合･異常と言うより､蓄熱量が不足となった理由として､システム異常ではなく負荷の増大が原因の場合も有り､蓄熱システムの責任ではない場合の認識も必要であるということの注意喚起である.</t>
        </r>
      </text>
    </comment>
    <comment ref="A225" authorId="0">
      <text>
        <r>
          <rPr>
            <b/>
            <sz val="9"/>
            <rFont val="ＭＳ Ｐゴシック"/>
            <family val="3"/>
          </rPr>
          <t>中原信生:</t>
        </r>
        <r>
          <rPr>
            <sz val="9"/>
            <rFont val="ＭＳ Ｐゴシック"/>
            <family val="3"/>
          </rPr>
          <t xml:space="preserve">
ポンプ動力の過大(省エネルギー上の問題)､二次側空調機が三方弁制御･無制御の場合に蓄熱運転性能における致命性をさらに深める要因となる.</t>
        </r>
      </text>
    </comment>
    <comment ref="A228" authorId="0">
      <text>
        <r>
          <rPr>
            <b/>
            <sz val="9"/>
            <rFont val="ＭＳ Ｐゴシック"/>
            <family val="3"/>
          </rPr>
          <t>中原信生:</t>
        </r>
        <r>
          <rPr>
            <sz val="9"/>
            <rFont val="ＭＳ Ｐゴシック"/>
            <family val="3"/>
          </rPr>
          <t xml:space="preserve">
二次側空調機の制御弁が全開であるにもかかわらず流量が過少で出入り口温度差が大きすぎることなどで検知できるが､直接的には居住者からのクレームとしてあがる可能性がある.</t>
        </r>
      </text>
    </comment>
    <comment ref="A190" authorId="1">
      <text>
        <r>
          <rPr>
            <b/>
            <sz val="9"/>
            <color indexed="17"/>
            <rFont val="ＭＳ Ｐゴシック"/>
            <family val="3"/>
          </rPr>
          <t>中原信生:</t>
        </r>
        <r>
          <rPr>
            <sz val="9"/>
            <color indexed="17"/>
            <rFont val="ＭＳ Ｐゴシック"/>
            <family val="3"/>
          </rPr>
          <t xml:space="preserve">
何を持って過大と判断するか?
1) 目安：建物全体の一次エネルギー消費原単位(MJ/m2/年)
・一般事務所：1,000～1,600
・超高層事務所：1,500～2,200
・病院･ホテル：2,500～3,500
・店舗･百貨店：2,000～2,800
2) 対象ごとエネルギー消費割合
　　　　　　　　　　　事務所　病院　ホテル　百貨店
・熱源系：　　　　　  23％    25%       21%      18%    
・空調動力：　　　　 27%       5%       25%       22%
・照明･コンセント    33%     14%       14%       34%
・給湯用                 3%      42%       31%      11%
・その他                14%     14%         9%      15%
2) これらの値から上方向に逸脱している場合は過大と判断してよい.
3) 当該ビルの経年データを15％以上､上方に逸脱すれば､気象条件や内部負荷条件の変動範囲以上であるとして過大であると判断してよい.
4) 可能な場合は対象機器･サブシステムごとの形状データを蓄積しておいて当該システムのフォルト検知の判断の目安とする.但し､田ビルとの比較においての判断目安は上記1)～2)のデータによる.</t>
        </r>
      </text>
    </comment>
    <comment ref="A191" authorId="1">
      <text>
        <r>
          <rPr>
            <b/>
            <sz val="9"/>
            <color indexed="17"/>
            <rFont val="ＭＳ Ｐゴシック"/>
            <family val="3"/>
          </rPr>
          <t>中原信生:</t>
        </r>
        <r>
          <rPr>
            <sz val="9"/>
            <color indexed="17"/>
            <rFont val="ＭＳ Ｐゴシック"/>
            <family val="3"/>
          </rPr>
          <t xml:space="preserve">
上記の原単位からの判定のほか､COPの値を判断目安とする.
1) 夏冬のピーク負荷季節の運転COPが定格COPの10％以上低下していれば不具合と判断する.
2) 中間期の運転COPが定格値より小さければ不具合である.
3) 熱源システムとしての一次エネルギー基準システムCOP（SCOP)が年間値として1.0（吸収冷凍機を含む複合熱源のときは0.8)より低いと不具合ありと判断してみる.</t>
        </r>
      </text>
    </comment>
    <comment ref="A201" authorId="1">
      <text>
        <r>
          <rPr>
            <b/>
            <sz val="9"/>
            <color indexed="17"/>
            <rFont val="ＭＳ Ｐゴシック"/>
            <family val="3"/>
          </rPr>
          <t>中原信生:</t>
        </r>
        <r>
          <rPr>
            <sz val="9"/>
            <color indexed="17"/>
            <rFont val="ＭＳ Ｐゴシック"/>
            <family val="3"/>
          </rPr>
          <t xml:space="preserve">
1)  前述の空調動力原単位のうち、ポンプとファンの割合は１：4～7である(二次側ポンプを含む).ここに､
・二次側クローズ：4～5､
・二次側オープン：6～7
である.
2) ポンプ系のエネルギー効率評価としてWTF(水搬送システム成績係数)を定義しておりその推奨値は
・クローズ系：WTF＞20
・オープン系：WTF＞35
　　(年間値基準)
を参照値とする</t>
        </r>
        <r>
          <rPr>
            <sz val="9"/>
            <rFont val="ＭＳ Ｐゴシック"/>
            <family val="3"/>
          </rPr>
          <t xml:space="preserve">
</t>
        </r>
        <r>
          <rPr>
            <sz val="9"/>
            <color indexed="12"/>
            <rFont val="ＭＳ Ｐゴシック"/>
            <family val="3"/>
          </rPr>
          <t>注：WTFの定義
　WTF=当該ポンプ系で処理する全熱量(kWh)／
　　　　 当該ポンプ系の消費エネルギー(kWh)</t>
        </r>
        <r>
          <rPr>
            <sz val="9"/>
            <rFont val="ＭＳ Ｐゴシック"/>
            <family val="3"/>
          </rPr>
          <t xml:space="preserve">
</t>
        </r>
      </text>
    </comment>
    <comment ref="A233" authorId="1">
      <text>
        <r>
          <rPr>
            <b/>
            <sz val="9"/>
            <color indexed="17"/>
            <rFont val="ＭＳ Ｐゴシック"/>
            <family val="3"/>
          </rPr>
          <t xml:space="preserve">中原信生: 
</t>
        </r>
        <r>
          <rPr>
            <sz val="9"/>
            <color indexed="17"/>
            <rFont val="ＭＳ Ｐゴシック"/>
            <family val="3"/>
          </rPr>
          <t>個別要素機器の不具合であり､以上の蓄熱システムの不具合現象が要素機器そのものの不具合に起因する場合はリンク先としてここに到達する.</t>
        </r>
      </text>
    </comment>
    <comment ref="A25" authorId="1">
      <text>
        <r>
          <rPr>
            <b/>
            <sz val="9"/>
            <color indexed="17"/>
            <rFont val="ＭＳ Ｐゴシック"/>
            <family val="3"/>
          </rPr>
          <t>中原信生:</t>
        </r>
        <r>
          <rPr>
            <sz val="9"/>
            <color indexed="17"/>
            <rFont val="ＭＳ Ｐゴシック"/>
            <family val="3"/>
          </rPr>
          <t xml:space="preserve">
13：00～16：00時間帯の電力ピークカット時間帯に熱源(電動冷凍機･ヒートポンプ)が運転せずその前後の昼間電力時間帯に運転している.
ピークカット運転契約自体を行っていない場合には不具合現象とは見なされない.</t>
        </r>
        <r>
          <rPr>
            <sz val="9"/>
            <rFont val="ＭＳ Ｐゴシック"/>
            <family val="3"/>
          </rPr>
          <t xml:space="preserve">
</t>
        </r>
      </text>
    </comment>
    <comment ref="C25" authorId="1">
      <text>
        <r>
          <rPr>
            <b/>
            <sz val="9"/>
            <color indexed="17"/>
            <rFont val="ＭＳ Ｐゴシック"/>
            <family val="3"/>
          </rPr>
          <t>中原信生:</t>
        </r>
        <r>
          <rPr>
            <sz val="9"/>
            <color indexed="17"/>
            <rFont val="ＭＳ Ｐゴシック"/>
            <family val="3"/>
          </rPr>
          <t xml:space="preserve">
ピーク時間帯を除く全時間帯を全能力運転してなおかつ負荷を賄えない場合.
　下記の点をチェックする必要がある
1) 全時間帯の蓄熱運転が全能力運転していること
(Q=21×Qr)
2) プロフィルから計算した蓄放熱量がQにほぼ等しいこと
3) 放熱完了時のプロフィルが始端槽の限界温度に達していること
これが成り立たない場合は過負荷とは見なされない</t>
        </r>
      </text>
    </comment>
    <comment ref="A1" authorId="1">
      <text>
        <r>
          <rPr>
            <b/>
            <sz val="11"/>
            <color indexed="17"/>
            <rFont val="ＭＳ Ｐゴシック"/>
            <family val="3"/>
          </rPr>
          <t>中原信生:
この診断モデルは､
1.　最終原因を確定的に搾り出すものではなく、把握できる情報の範囲で不具合現象の原因となり得るハード･ソフト上の候補を探り出すことである.
2.　原因追及の経過の中で､蓄熱システムの特性とハード･ソフトとの関連性を学べるように工夫している.
3.　複数の候補原因が抽出されれば､その先に進むためには､追加情報を得るための計測や現地確認､専門家への聞き取り､等が必要である.</t>
        </r>
      </text>
    </comment>
    <comment ref="C145" authorId="1">
      <text>
        <r>
          <rPr>
            <b/>
            <sz val="9"/>
            <color indexed="17"/>
            <rFont val="ＭＳ Ｐゴシック"/>
            <family val="3"/>
          </rPr>
          <t>中原信生 :</t>
        </r>
        <r>
          <rPr>
            <sz val="9"/>
            <color indexed="17"/>
            <rFont val="ＭＳ Ｐゴシック"/>
            <family val="3"/>
          </rPr>
          <t xml:space="preserve">
1) 蓄熱槽効率の推定ミス､その原因としては
・効率推定表を用いていない.
・二次側空調機制御が定流量三方弁制御
・低温度差のFCUが卓越している.
2) 負荷計算､または蓄熱必要量計算ミス
3) 槽からの熱損失が甚だしい.
などが考えられる.</t>
        </r>
      </text>
    </comment>
    <comment ref="C152" authorId="1">
      <text>
        <r>
          <rPr>
            <b/>
            <sz val="9"/>
            <color indexed="17"/>
            <rFont val="ＭＳ Ｐゴシック"/>
            <family val="3"/>
          </rPr>
          <t>中原信生 :</t>
        </r>
        <r>
          <rPr>
            <sz val="9"/>
            <color indexed="17"/>
            <rFont val="ＭＳ Ｐゴシック"/>
            <family val="3"/>
          </rPr>
          <t xml:space="preserve">
槽容量設計は妥当であったが､
1) 制御設計・制御機器選定の不適切
2) 試験調整､パラメーター調整の不適切
などから蓄熱温度プロフィル異常を経て結果として蓄熱槽容量不足(蓄熱量不足)となってしまう場合.</t>
        </r>
      </text>
    </comment>
    <comment ref="C48" authorId="1">
      <text>
        <r>
          <rPr>
            <b/>
            <sz val="9"/>
            <color indexed="17"/>
            <rFont val="ＭＳ Ｐゴシック"/>
            <family val="3"/>
          </rPr>
          <t>中原信生 :</t>
        </r>
        <r>
          <rPr>
            <sz val="9"/>
            <color indexed="17"/>
            <rFont val="ＭＳ Ｐゴシック"/>
            <family val="3"/>
          </rPr>
          <t xml:space="preserve">
冷凍機が停止してから一定時間後にポンプが停止すると言う回路において､タイマーの故障ないし設定の不適切から長時間ポンプのみ運転を続けた場合で.入口温度制御の場合は入口温度に相当する高温の冷水が始端槽に大量に流入することになる.
　この意味からも出口温度制御で無ければならない.出口温度制御の場合はこのような場合でも紫檀槽からのバイパス水を循環するに過ぎないので始端槽温度を大幅に撹乱することはない.</t>
        </r>
      </text>
    </comment>
    <comment ref="C49" authorId="1">
      <text>
        <r>
          <rPr>
            <b/>
            <sz val="9"/>
            <color indexed="17"/>
            <rFont val="ＭＳ Ｐゴシック"/>
            <family val="3"/>
          </rPr>
          <t>中原信生:</t>
        </r>
        <r>
          <rPr>
            <sz val="9"/>
            <color indexed="17"/>
            <rFont val="ＭＳ Ｐゴシック"/>
            <family val="3"/>
          </rPr>
          <t xml:space="preserve">
前項(3)(コメント参照)においてポンプインターロックがあり､かつ入口温度制御としておいても､冷凍機始動時に下記の現象が起こる.(冷水蓄熱時として)
1) 正常満蓄停止時には三方弁は完全に終端槽側に開いているが停止中に管内水温上昇に伴い始端槽側ポートも開く.
2) 正常非満蓄停止時(最適蓄熱停止の場合など)は三方弁は中間位置にある.
何れにしても冷凍機再起動時は三方弁は高温終端槽側の水を吸込む体勢に有り､起動後数分間の冷凍出力不足期間中は高温側の水が冷却不足のまま投入されて始端槽水温を乱すこととなる.
　そこで、冷凍機停止時には三方弁を低温始端槽側に固定するインターロックが必要である.このインターロックの解除は三方弁の開閉速度と冷凍機起動時の出力特性に応じて調整する必要があり､これを怠ると別のフォルト(冷凍機低温カットによる非常停止)がおきかねないから注意が肝要.
　弁の開閉速度が遅くかつターボ冷凍機のベーン制御のような場合は出力制御をするベーン開度遅延回路(インタラプタ-)が必要となることが有る.</t>
        </r>
      </text>
    </comment>
    <comment ref="A115" authorId="0">
      <text>
        <r>
          <rPr>
            <b/>
            <sz val="9"/>
            <rFont val="ＭＳ Ｐゴシック"/>
            <family val="3"/>
          </rPr>
          <t>中原信生:</t>
        </r>
        <r>
          <rPr>
            <sz val="9"/>
            <rFont val="ＭＳ Ｐゴシック"/>
            <family val="3"/>
          </rPr>
          <t xml:space="preserve">
連結完全混合槽型蓄熱槽では､連結する各槽の温度を､温度成層型蓄熱槽では上下方向に水平に分割した各槽の温度､をプロットして曲線で結び､縦軸を温度､横軸を位置(槽長さ或いは容量に相当する)､時刻をパラメーターとして描いた図を(位置型)温度プロフィルと言う.</t>
        </r>
      </text>
    </comment>
  </commentList>
</comments>
</file>

<file path=xl/comments2.xml><?xml version="1.0" encoding="utf-8"?>
<comments xmlns="http://schemas.openxmlformats.org/spreadsheetml/2006/main">
  <authors>
    <author>中原信生</author>
    <author> </author>
  </authors>
  <commentList>
    <comment ref="A4" authorId="0">
      <text>
        <r>
          <rPr>
            <b/>
            <sz val="9"/>
            <color indexed="17"/>
            <rFont val="ＭＳ Ｐゴシック"/>
            <family val="3"/>
          </rPr>
          <t>中原信生:</t>
        </r>
        <r>
          <rPr>
            <sz val="9"/>
            <color indexed="17"/>
            <rFont val="ＭＳ Ｐゴシック"/>
            <family val="3"/>
          </rPr>
          <t xml:space="preserve">
現象を目で見れば、これは何か変だ、と誰でも気づくような不具合</t>
        </r>
      </text>
    </comment>
    <comment ref="A5" authorId="0">
      <text>
        <r>
          <rPr>
            <b/>
            <sz val="9"/>
            <rFont val="ＭＳ Ｐゴシック"/>
            <family val="3"/>
          </rPr>
          <t>中原信生:</t>
        </r>
        <r>
          <rPr>
            <sz val="9"/>
            <rFont val="ＭＳ Ｐゴシック"/>
            <family val="3"/>
          </rPr>
          <t xml:space="preserve">
</t>
        </r>
        <r>
          <rPr>
            <sz val="9"/>
            <color indexed="17"/>
            <rFont val="ＭＳ Ｐゴシック"/>
            <family val="3"/>
          </rPr>
          <t>1) マンホールを開ければ異常に水位が低下している、
2) 水位計が低い値を示している,
3) 給水弁が開いて水が補給されている音が聞こえる、
など.</t>
        </r>
      </text>
    </comment>
    <comment ref="A8" authorId="0">
      <text>
        <r>
          <rPr>
            <b/>
            <sz val="9"/>
            <rFont val="ＭＳ Ｐゴシック"/>
            <family val="3"/>
          </rPr>
          <t>中原信生:</t>
        </r>
        <r>
          <rPr>
            <sz val="9"/>
            <rFont val="ＭＳ Ｐゴシック"/>
            <family val="3"/>
          </rPr>
          <t xml:space="preserve">
</t>
        </r>
        <r>
          <rPr>
            <sz val="9"/>
            <color indexed="17"/>
            <rFont val="ＭＳ Ｐゴシック"/>
            <family val="3"/>
          </rPr>
          <t>1) マンホールを開けると異常に水位が上昇している、
2) オーバーフローから水が流れている、またはそのような音がする
3) 湧水排水ポンプが異常に頻繁に稼動している、
など.</t>
        </r>
      </text>
    </comment>
    <comment ref="A11" authorId="0">
      <text>
        <r>
          <rPr>
            <b/>
            <sz val="9"/>
            <rFont val="ＭＳ Ｐゴシック"/>
            <family val="3"/>
          </rPr>
          <t>中原信生:</t>
        </r>
        <r>
          <rPr>
            <sz val="9"/>
            <rFont val="ＭＳ Ｐゴシック"/>
            <family val="3"/>
          </rPr>
          <t xml:space="preserve">
</t>
        </r>
        <r>
          <rPr>
            <sz val="9"/>
            <color indexed="17"/>
            <rFont val="ＭＳ Ｐゴシック"/>
            <family val="3"/>
          </rPr>
          <t>1) 動くべきはずの時間帯に熱源が動かない、
2) 蓄熱量が無くなりつつあるのに熱源が動かない、
3) 熱源が動いているのに出力が出ない(出入口温度差が殆どつかない)、
4) 故障警報が出ている、
など.</t>
        </r>
        <r>
          <rPr>
            <sz val="9"/>
            <rFont val="ＭＳ Ｐゴシック"/>
            <family val="3"/>
          </rPr>
          <t xml:space="preserve">
</t>
        </r>
      </text>
    </comment>
    <comment ref="A25" authorId="1">
      <text>
        <r>
          <rPr>
            <b/>
            <sz val="9"/>
            <color indexed="17"/>
            <rFont val="ＭＳ Ｐゴシック"/>
            <family val="3"/>
          </rPr>
          <t>中原信生:</t>
        </r>
        <r>
          <rPr>
            <sz val="9"/>
            <color indexed="17"/>
            <rFont val="ＭＳ Ｐゴシック"/>
            <family val="3"/>
          </rPr>
          <t xml:space="preserve">
13：00～16：00時間帯の電力ピークカット時間帯に熱源(電動冷凍機･ヒートポンプ)が運転せずその前後の昼間電力時間帯に運転している.
ピークカット運転契約自体を行っていない場合には不具合現象とは見なされない.</t>
        </r>
        <r>
          <rPr>
            <sz val="9"/>
            <rFont val="ＭＳ Ｐゴシック"/>
            <family val="3"/>
          </rPr>
          <t xml:space="preserve">
</t>
        </r>
      </text>
    </comment>
    <comment ref="C25" authorId="1">
      <text>
        <r>
          <rPr>
            <b/>
            <sz val="9"/>
            <color indexed="17"/>
            <rFont val="ＭＳ Ｐゴシック"/>
            <family val="3"/>
          </rPr>
          <t>中原信生:</t>
        </r>
        <r>
          <rPr>
            <sz val="9"/>
            <color indexed="17"/>
            <rFont val="ＭＳ Ｐゴシック"/>
            <family val="3"/>
          </rPr>
          <t xml:space="preserve">
ピーク時間帯を除く全時間帯を全能力運転してなおかつ負荷を賄えない場合.
　下記の点をチェックする必要がある
1) 全時間帯の蓄熱運転が全能力運転していること
(Q=21×Qr)
2) プロフィルから計算した蓄放熱量がQにほぼ等しいこと
3) 放熱完了時のプロフィルが始端槽の限界温度に達していること
これが成り立たない場合は過負荷とは見なされない</t>
        </r>
      </text>
    </comment>
    <comment ref="A30" authorId="0">
      <text>
        <r>
          <rPr>
            <b/>
            <sz val="9"/>
            <rFont val="ＭＳ Ｐゴシック"/>
            <family val="3"/>
          </rPr>
          <t>中原信生:</t>
        </r>
        <r>
          <rPr>
            <sz val="9"/>
            <rFont val="ＭＳ Ｐゴシック"/>
            <family val="3"/>
          </rPr>
          <t xml:space="preserve">
BEMS画面上のデータ、プリント出力データ、或いは機械に取り付けられた計測器(温度計など)を見て異常な値を示していることが判るようなもの.
</t>
        </r>
        <r>
          <rPr>
            <sz val="9"/>
            <color indexed="17"/>
            <rFont val="ＭＳ Ｐゴシック"/>
            <family val="3"/>
          </rPr>
          <t>但し､センサー､計器の誤差の有無を確認すること.</t>
        </r>
      </text>
    </comment>
    <comment ref="A31" authorId="0">
      <text>
        <r>
          <rPr>
            <b/>
            <sz val="9"/>
            <rFont val="ＭＳ Ｐゴシック"/>
            <family val="3"/>
          </rPr>
          <t>中原信生:</t>
        </r>
        <r>
          <rPr>
            <sz val="9"/>
            <rFont val="ＭＳ Ｐゴシック"/>
            <family val="3"/>
          </rPr>
          <t xml:space="preserve">
</t>
        </r>
        <r>
          <rPr>
            <sz val="9"/>
            <color indexed="17"/>
            <rFont val="ＭＳ Ｐゴシック"/>
            <family val="3"/>
          </rPr>
          <t>1) 設定したはずの出口温度条件からかなり外れた値を示している、
2) 出入り口温度差が異常に大きかったり小さかったりするために出口温度が高すぎ、或いは低すぎる、
など.
異常な値とは､
・設定温度±1℃以上
の場合である.</t>
        </r>
        <r>
          <rPr>
            <sz val="9"/>
            <rFont val="ＭＳ Ｐゴシック"/>
            <family val="3"/>
          </rPr>
          <t xml:space="preserve">
</t>
        </r>
      </text>
    </comment>
    <comment ref="A53" authorId="0">
      <text>
        <r>
          <rPr>
            <b/>
            <sz val="9"/>
            <rFont val="ＭＳ Ｐゴシック"/>
            <family val="3"/>
          </rPr>
          <t>中原信生:</t>
        </r>
        <r>
          <rPr>
            <sz val="9"/>
            <rFont val="ＭＳ Ｐゴシック"/>
            <family val="3"/>
          </rPr>
          <t xml:space="preserve">
1) 出口温度が不定期に、不連続的に、或いは周期的に変動して､ 設定値からかなり離れた値になっている</t>
        </r>
      </text>
    </comment>
    <comment ref="A58" authorId="0">
      <text>
        <r>
          <rPr>
            <b/>
            <sz val="9"/>
            <rFont val="ＭＳ Ｐゴシック"/>
            <family val="3"/>
          </rPr>
          <t>中原信生:</t>
        </r>
        <r>
          <rPr>
            <sz val="9"/>
            <rFont val="ＭＳ Ｐゴシック"/>
            <family val="3"/>
          </rPr>
          <t xml:space="preserve">
</t>
        </r>
        <r>
          <rPr>
            <sz val="9"/>
            <color indexed="17"/>
            <rFont val="ＭＳ Ｐゴシック"/>
            <family val="3"/>
          </rPr>
          <t>1) 蓄熱槽からの送水温度より1～2℃しか違わない温度の水が還ってくる、
2) 正常なときの温度関係とかなり異なった温度差の状況である(例えば平生は朝方の温度差が10℃くらいついているのに5℃くらいしかつかない)、
などの原因で蓄熱が十分に出来ない.(従って負荷が十分に賄えない)</t>
        </r>
      </text>
    </comment>
    <comment ref="A87" authorId="0">
      <text>
        <r>
          <rPr>
            <b/>
            <sz val="9"/>
            <rFont val="ＭＳ Ｐゴシック"/>
            <family val="3"/>
          </rPr>
          <t>中原信生:</t>
        </r>
        <r>
          <rPr>
            <sz val="9"/>
            <rFont val="ＭＳ Ｐゴシック"/>
            <family val="3"/>
          </rPr>
          <t xml:space="preserve">
</t>
        </r>
        <r>
          <rPr>
            <sz val="9"/>
            <color indexed="17"/>
            <rFont val="ＭＳ Ｐゴシック"/>
            <family val="3"/>
          </rPr>
          <t>二次側と熱交換器と切り離している場合で、
1) 蓄熱槽からの送水温度より1～2℃しか違わない温度の水しか熱交換器から還ってこない、
2) 或いは正常なときの温度関係とかなり異なった温度差の状況である(例えば平生は朝方の温度差が8℃くらいついているのに4℃くらいしかつかない)、
などの原因で蓄熱が十分に出来ない.(従って負荷が十分に賄えない)</t>
        </r>
        <r>
          <rPr>
            <sz val="9"/>
            <rFont val="ＭＳ Ｐゴシック"/>
            <family val="3"/>
          </rPr>
          <t xml:space="preserve">
</t>
        </r>
      </text>
    </comment>
    <comment ref="A99" authorId="0">
      <text>
        <r>
          <rPr>
            <b/>
            <sz val="9"/>
            <rFont val="ＭＳ Ｐゴシック"/>
            <family val="3"/>
          </rPr>
          <t>中原信生:</t>
        </r>
        <r>
          <rPr>
            <sz val="9"/>
            <rFont val="ＭＳ Ｐゴシック"/>
            <family val="3"/>
          </rPr>
          <t xml:space="preserve">
</t>
        </r>
        <r>
          <rPr>
            <sz val="9"/>
            <color indexed="17"/>
            <rFont val="ＭＳ Ｐゴシック"/>
            <family val="3"/>
          </rPr>
          <t>・始端槽の温度が空調負荷時間帯中に異常に(空調コイル設計温度以上に､常識的には冷水では10℃以上に､温水では40℃以下に）なっている状況.
・但し蓄熱温度最適設定制御を行っている場合は､蓄熱設定温度(冷凍機･ヒートポンプ出口設定温度)±1.5℃になると異常であろう.</t>
        </r>
        <r>
          <rPr>
            <sz val="9"/>
            <rFont val="ＭＳ Ｐゴシック"/>
            <family val="3"/>
          </rPr>
          <t xml:space="preserve">
</t>
        </r>
        <r>
          <rPr>
            <sz val="9"/>
            <color indexed="12"/>
            <rFont val="ＭＳ Ｐゴシック"/>
            <family val="3"/>
          </rPr>
          <t>注：二次側空調機へ冷温水を汲み上げる槽を始端槽･汲み上げ槽と呼ぶ</t>
        </r>
      </text>
    </comment>
    <comment ref="A104" authorId="0">
      <text>
        <r>
          <rPr>
            <b/>
            <sz val="9"/>
            <rFont val="ＭＳ Ｐゴシック"/>
            <family val="3"/>
          </rPr>
          <t>中原信生:</t>
        </r>
        <r>
          <rPr>
            <sz val="9"/>
            <rFont val="ＭＳ Ｐゴシック"/>
            <family val="3"/>
          </rPr>
          <t xml:space="preserve">
</t>
        </r>
        <r>
          <rPr>
            <sz val="9"/>
            <color indexed="17"/>
            <rFont val="ＭＳ Ｐゴシック"/>
            <family val="3"/>
          </rPr>
          <t>・終端槽の温度が空調負荷時間帯中に異常になっている(二方弁制御がなされているとして､空調コイル出入口温度差が設計値よりかなり小さくなっている）状況.
・ここに、正常な温度差とは何かについては､コイルの設計条件と制御方式(二方弁制御か三方弁制御か）によって変るが､基本的には出入口温度差が5℃以下になった時には何らかの不具合(制御異常､設計の不適)があると考えてよい.</t>
        </r>
        <r>
          <rPr>
            <sz val="9"/>
            <rFont val="ＭＳ Ｐゴシック"/>
            <family val="3"/>
          </rPr>
          <t xml:space="preserve">
</t>
        </r>
        <r>
          <rPr>
            <sz val="9"/>
            <color indexed="12"/>
            <rFont val="ＭＳ Ｐゴシック"/>
            <family val="3"/>
          </rPr>
          <t>注：二次側空調機からの冷温水還水が流入する槽を終端槽･還水槽と呼ぶ.</t>
        </r>
      </text>
    </comment>
    <comment ref="A115" authorId="0">
      <text>
        <r>
          <rPr>
            <b/>
            <sz val="9"/>
            <rFont val="ＭＳ Ｐゴシック"/>
            <family val="3"/>
          </rPr>
          <t>中原信生:</t>
        </r>
        <r>
          <rPr>
            <sz val="9"/>
            <rFont val="ＭＳ Ｐゴシック"/>
            <family val="3"/>
          </rPr>
          <t xml:space="preserve">
連結完全混合槽型蓄熱槽では､連結する各槽の温度を､温度成層型蓄熱槽では上下方向に水平に分割した各槽の温度､をプロットして曲線で結び､縦軸を温度､横軸を位置(槽長さ或いは容量に相当する)､時刻をパラメーターとして描いた図を(位置型)温度プロフィルと言う.</t>
        </r>
      </text>
    </comment>
    <comment ref="A116" authorId="0">
      <text>
        <r>
          <rPr>
            <b/>
            <sz val="9"/>
            <rFont val="ＭＳ Ｐゴシック"/>
            <family val="3"/>
          </rPr>
          <t>中原信生:</t>
        </r>
        <r>
          <rPr>
            <sz val="9"/>
            <rFont val="ＭＳ Ｐゴシック"/>
            <family val="3"/>
          </rPr>
          <t xml:space="preserve">
図のように始端槽と終端槽の温度変動が大きいために交差プロフィルとなすもので､熱源吸込み三方弁制御(定温蓄熱制御）の不具合で終端槽から大部分の水を吸込む状態になっている場合に生じる</t>
        </r>
      </text>
    </comment>
    <comment ref="A122" authorId="0">
      <text>
        <r>
          <rPr>
            <b/>
            <sz val="9"/>
            <rFont val="ＭＳ Ｐゴシック"/>
            <family val="3"/>
          </rPr>
          <t>中原信生:</t>
        </r>
        <r>
          <rPr>
            <sz val="9"/>
            <rFont val="ＭＳ Ｐゴシック"/>
            <family val="3"/>
          </rPr>
          <t xml:space="preserve">
図のように始端槽と終端槽を含め各槽の温度分布が全体に平行移動状に膨らむもので､二次側空調機に設置された変流量二方弁制御が何らかの不具合で常に前回状態で推移した場合に生じる.</t>
        </r>
      </text>
    </comment>
    <comment ref="A129" authorId="0">
      <text>
        <r>
          <rPr>
            <b/>
            <sz val="9"/>
            <rFont val="ＭＳ Ｐゴシック"/>
            <family val="3"/>
          </rPr>
          <t>中原信生:</t>
        </r>
        <r>
          <rPr>
            <sz val="9"/>
            <rFont val="ＭＳ Ｐゴシック"/>
            <family val="3"/>
          </rPr>
          <t xml:space="preserve">
連結完全混合槽型蓄熱槽において､両端槽に比して中間部の槽の温度が低下した状態のプロフィルで､二次側空調コイルの設計温度差が小さく､かつ定流量三方弁制御である(この現象示す設備は多くの場合熱源の三方弁制御も設置されていないケースが多い)､熱源入口温度が確保できないので蓄熱不足に陥り､肝心のときに蓄熱運転が出来ない.</t>
        </r>
      </text>
    </comment>
    <comment ref="A136" authorId="0">
      <text>
        <r>
          <rPr>
            <b/>
            <sz val="9"/>
            <rFont val="ＭＳ Ｐゴシック"/>
            <family val="3"/>
          </rPr>
          <t xml:space="preserve">中原信生:
</t>
        </r>
        <r>
          <rPr>
            <sz val="9"/>
            <rFont val="ＭＳ Ｐゴシック"/>
            <family val="3"/>
          </rPr>
          <t>何らかの原因でヒートポンプ(チラー)が起動できない.</t>
        </r>
      </text>
    </comment>
    <comment ref="A142" authorId="0">
      <text>
        <r>
          <rPr>
            <b/>
            <sz val="9"/>
            <rFont val="ＭＳ Ｐゴシック"/>
            <family val="3"/>
          </rPr>
          <t>中原信生:</t>
        </r>
        <r>
          <rPr>
            <sz val="9"/>
            <rFont val="ＭＳ Ｐゴシック"/>
            <family val="3"/>
          </rPr>
          <t xml:space="preserve">
</t>
        </r>
        <r>
          <rPr>
            <sz val="9"/>
            <color indexed="17"/>
            <rFont val="ＭＳ Ｐゴシック"/>
            <family val="3"/>
          </rPr>
          <t>蓄熱槽から二次側への送水温度が
1) 空調機コイルの冷温水入口設計温度を満たしていない.
2) 送水温度最適化制御を行っているとき､実際の送水温度がその最適設定温度を満たしていない、
3) 居住者から暑い､寒い等の冷暖房不足の苦情が出て､それが風量不足ではなく吹き出し温度が満足でなくて､冷温水温度の問題であると見当がつけられる場合.
など.</t>
        </r>
      </text>
    </comment>
    <comment ref="A177" authorId="0">
      <text>
        <r>
          <rPr>
            <b/>
            <sz val="9"/>
            <rFont val="ＭＳ Ｐゴシック"/>
            <family val="3"/>
          </rPr>
          <t>中原信生:</t>
        </r>
        <r>
          <rPr>
            <sz val="9"/>
            <rFont val="ＭＳ Ｐゴシック"/>
            <family val="3"/>
          </rPr>
          <t xml:space="preserve">
</t>
        </r>
        <r>
          <rPr>
            <sz val="9"/>
            <color indexed="17"/>
            <rFont val="ＭＳ Ｐゴシック"/>
            <family val="3"/>
          </rPr>
          <t>1) 夜間時間帯の蓄熱量が計画値に対してかなり小さい､
2) 熱源出力が定格値よりかなり小さい､
3) 昼間の追従運転をしている(即ち負荷がかなり大きい)にもかかわらず夜間運転が途中で打ち切られてしまう､
などの現象を言う.
チェックすべき参照値は
・蓄熱楊熱源機定格10時間運転熱量
・温度プロフィルから逆算､または熱量計による夜間蓄熱量または熱源機出力熱量
・空調負荷の日量</t>
        </r>
      </text>
    </comment>
    <comment ref="A190" authorId="1">
      <text>
        <r>
          <rPr>
            <b/>
            <sz val="9"/>
            <color indexed="17"/>
            <rFont val="ＭＳ Ｐゴシック"/>
            <family val="3"/>
          </rPr>
          <t>中原信生:</t>
        </r>
        <r>
          <rPr>
            <sz val="9"/>
            <color indexed="17"/>
            <rFont val="ＭＳ Ｐゴシック"/>
            <family val="3"/>
          </rPr>
          <t xml:space="preserve">
何を持って過大と判断するか?
1) 目安：建物全体の一次エネルギー消費原単位(MJ/m2/年)
・一般事務所：1,000～1,600
・超高層事務所：1,500～2,200
・病院･ホテル：2,500～3,500
・店舗･百貨店：2,000～2,800
2) 対象ごとエネルギー消費割合
　　　　　　　　　　　事務所　病院　ホテル　百貨店
・熱源系：　　　　　  23％    25%       21%      18%    
・空調動力：　　　　 27%       5%       25%       22%
・照明･コンセント    33%     14%       14%       34%
・給湯用                 3%      42%       31%      11%
・その他                14%     14%         9%      15%
2) これらの値から上方向に逸脱している場合は過大と判断してよい.
3) 当該ビルの経年データを15％以上､上方に逸脱すれば､気象条件や内部負荷条件の変動範囲以上であるとして過大であると判断してよい.
4) 可能な場合は対象機器･サブシステムごとの形状データを蓄積しておいて当該システムのフォルト検知の判断の目安とする.但し､田ビルとの比較においての判断目安は上記1)～2)のデータによる.</t>
        </r>
      </text>
    </comment>
    <comment ref="A191" authorId="1">
      <text>
        <r>
          <rPr>
            <b/>
            <sz val="9"/>
            <color indexed="17"/>
            <rFont val="ＭＳ Ｐゴシック"/>
            <family val="3"/>
          </rPr>
          <t>中原信生:</t>
        </r>
        <r>
          <rPr>
            <sz val="9"/>
            <color indexed="17"/>
            <rFont val="ＭＳ Ｐゴシック"/>
            <family val="3"/>
          </rPr>
          <t xml:space="preserve">
上記の原単位からの判定のほか､COPの値を判断目安とする.
1) 夏冬のピーク負荷季節の運転COPが定格COPの10％以上低下していれば不具合と判断する.
2) 中間期の運転COPが定格値より小さければ不具合である.
3) 熱源システムとしての一次エネルギー基準システムCOP（SCOP)が年間値として1.0（吸収冷凍機を含む複合熱源のときは0.8)より低いと不具合ありと判断してみる.</t>
        </r>
      </text>
    </comment>
    <comment ref="A201" authorId="1">
      <text>
        <r>
          <rPr>
            <b/>
            <sz val="9"/>
            <color indexed="17"/>
            <rFont val="ＭＳ Ｐゴシック"/>
            <family val="3"/>
          </rPr>
          <t>中原信生:</t>
        </r>
        <r>
          <rPr>
            <sz val="9"/>
            <color indexed="17"/>
            <rFont val="ＭＳ Ｐゴシック"/>
            <family val="3"/>
          </rPr>
          <t xml:space="preserve">
1)  前述の空調動力原単位のうち、ポンプとファンの割合は１：4～7である(二次側ポンプを含む).ここに､
・二次側クローズ：4～5､
・二次側オープン：6～7
である.
2) ポンプ系のエネルギー効率評価としてWTF(水搬送システム成績係数)を定義しておりその推奨値は
・クローズ系：WTF＞20
・オープン系：WTF＞35
　　(年間値基準)
を参照値とする</t>
        </r>
        <r>
          <rPr>
            <sz val="9"/>
            <rFont val="ＭＳ Ｐゴシック"/>
            <family val="3"/>
          </rPr>
          <t xml:space="preserve">
</t>
        </r>
        <r>
          <rPr>
            <sz val="9"/>
            <color indexed="12"/>
            <rFont val="ＭＳ Ｐゴシック"/>
            <family val="3"/>
          </rPr>
          <t>注：WTFの定義
　WTF=当該ポンプ系で処理する全熱量(kWh)／
　　　　 当該ポンプ系の消費エネルギー(kWh)</t>
        </r>
        <r>
          <rPr>
            <sz val="9"/>
            <rFont val="ＭＳ Ｐゴシック"/>
            <family val="3"/>
          </rPr>
          <t xml:space="preserve">
</t>
        </r>
      </text>
    </comment>
    <comment ref="A209" authorId="0">
      <text>
        <r>
          <rPr>
            <b/>
            <sz val="9"/>
            <rFont val="ＭＳ Ｐゴシック"/>
            <family val="3"/>
          </rPr>
          <t>中原信生:</t>
        </r>
        <r>
          <rPr>
            <sz val="9"/>
            <rFont val="ＭＳ Ｐゴシック"/>
            <family val="3"/>
          </rPr>
          <t xml:space="preserve">
連結完全混合槽型の場合､蓄熱槽の各槽がほぼ均等に温度変化する場合と､局部的に変動するかによって原因が異なる.</t>
        </r>
      </text>
    </comment>
    <comment ref="A212" authorId="0">
      <text>
        <r>
          <rPr>
            <b/>
            <sz val="9"/>
            <rFont val="ＭＳ Ｐゴシック"/>
            <family val="3"/>
          </rPr>
          <t>中原信生:</t>
        </r>
        <r>
          <rPr>
            <sz val="9"/>
            <rFont val="ＭＳ Ｐゴシック"/>
            <family val="3"/>
          </rPr>
          <t xml:space="preserve">
簡単な現場観察や､BEMS上の計測データ､トレンドグラフ､温度プロフィルを見ただけでは不具合の有無が判定できないけれども､潜在的に蓄熱性能､蓄熱槽効率､省エネルギー性などの影響を及ぼしている原因現象を言う.</t>
        </r>
      </text>
    </comment>
    <comment ref="A213" authorId="0">
      <text>
        <r>
          <rPr>
            <b/>
            <sz val="9"/>
            <rFont val="ＭＳ Ｐゴシック"/>
            <family val="3"/>
          </rPr>
          <t>中原信生:</t>
        </r>
        <r>
          <rPr>
            <sz val="9"/>
            <rFont val="ＭＳ Ｐゴシック"/>
            <family val="3"/>
          </rPr>
          <t xml:space="preserve">
</t>
        </r>
        <r>
          <rPr>
            <sz val="9"/>
            <color indexed="17"/>
            <rFont val="ＭＳ Ｐゴシック"/>
            <family val="3"/>
          </rPr>
          <t>・同一時間の蓄熱可能量が徐々に低下しする、
・ヒートポンプ停止時の槽温低下速度大きくなる、
などの現象は余程気をつけて常時監視･解析しておかなければ気づかないポイントであので潜在的不具合とした.
.但し､断熱材剥離の場合はマンホールを開けて目視可能.</t>
        </r>
      </text>
    </comment>
    <comment ref="A222" authorId="0">
      <text>
        <r>
          <rPr>
            <b/>
            <sz val="9"/>
            <rFont val="ＭＳ Ｐゴシック"/>
            <family val="3"/>
          </rPr>
          <t>中原信生:</t>
        </r>
        <r>
          <rPr>
            <sz val="9"/>
            <rFont val="ＭＳ Ｐゴシック"/>
            <family val="3"/>
          </rPr>
          <t xml:space="preserve">
これは不具合･異常と言うより､蓄熱量が不足となった理由として､システム異常ではなく負荷の増大が原因の場合も有り､蓄熱システムの責任ではない場合の認識も必要であるということの注意喚起である.</t>
        </r>
      </text>
    </comment>
    <comment ref="A225" authorId="0">
      <text>
        <r>
          <rPr>
            <b/>
            <sz val="9"/>
            <rFont val="ＭＳ Ｐゴシック"/>
            <family val="3"/>
          </rPr>
          <t>中原信生:</t>
        </r>
        <r>
          <rPr>
            <sz val="9"/>
            <rFont val="ＭＳ Ｐゴシック"/>
            <family val="3"/>
          </rPr>
          <t xml:space="preserve">
ポンプ動力の過大(省エネルギー上の問題)､二次側空調機が三方弁制御･無制御の場合に蓄熱運転性能における致命性をさらに深める要因となる.</t>
        </r>
      </text>
    </comment>
    <comment ref="A228" authorId="0">
      <text>
        <r>
          <rPr>
            <b/>
            <sz val="9"/>
            <rFont val="ＭＳ Ｐゴシック"/>
            <family val="3"/>
          </rPr>
          <t>中原信生:</t>
        </r>
        <r>
          <rPr>
            <sz val="9"/>
            <rFont val="ＭＳ Ｐゴシック"/>
            <family val="3"/>
          </rPr>
          <t xml:space="preserve">
二次側空調機の制御弁が全開であるにもかかわらず流量が過少で出入り口温度差が大きすぎることなどで検知できるが､直接的には居住者からのクレームとしてあがる可能性がある.</t>
        </r>
      </text>
    </comment>
    <comment ref="A233" authorId="1">
      <text>
        <r>
          <rPr>
            <b/>
            <sz val="9"/>
            <color indexed="17"/>
            <rFont val="ＭＳ Ｐゴシック"/>
            <family val="3"/>
          </rPr>
          <t xml:space="preserve">中原信生: 
</t>
        </r>
        <r>
          <rPr>
            <sz val="9"/>
            <color indexed="17"/>
            <rFont val="ＭＳ Ｐゴシック"/>
            <family val="3"/>
          </rPr>
          <t>個別要素機器の不具合であり､以上の蓄熱システムの不具合現象が要素機器そのものの不具合に起因する場合はリンク先としてここに到達する.</t>
        </r>
      </text>
    </comment>
    <comment ref="C48" authorId="1">
      <text>
        <r>
          <rPr>
            <b/>
            <sz val="9"/>
            <color indexed="17"/>
            <rFont val="ＭＳ Ｐゴシック"/>
            <family val="3"/>
          </rPr>
          <t>中原信生 :</t>
        </r>
        <r>
          <rPr>
            <sz val="9"/>
            <color indexed="17"/>
            <rFont val="ＭＳ Ｐゴシック"/>
            <family val="3"/>
          </rPr>
          <t xml:space="preserve">
冷凍機が停止してから一定時間後にポンプが停止すると言う回路において､タイマーの故障ないし設定の不適切から長時間ポンプのみ運転を続けた場合で.入口温度制御の場合は入口温度に相当する高温の冷水が始端槽に大量に流入することになる.
　この意味からも出口温度制御で無ければならない.出口温度制御の場合はこのような場合でも紫檀槽からのバイパス水を循環するに過ぎないので始端槽温度を大幅に撹乱することはない.</t>
        </r>
      </text>
    </comment>
    <comment ref="C49" authorId="1">
      <text>
        <r>
          <rPr>
            <b/>
            <sz val="9"/>
            <color indexed="17"/>
            <rFont val="ＭＳ Ｐゴシック"/>
            <family val="3"/>
          </rPr>
          <t>中原信生:</t>
        </r>
        <r>
          <rPr>
            <sz val="9"/>
            <color indexed="17"/>
            <rFont val="ＭＳ Ｐゴシック"/>
            <family val="3"/>
          </rPr>
          <t xml:space="preserve">
前項(3)(コメント参照)においてポンプインターロックがあり､かつ入口温度制御としておいても､冷凍機始動時に下記の現象が起こる.(冷水蓄熱時として)
1) 正常満蓄停止時には三方弁は完全に終端槽側に開いているが停止中に管内水温上昇に伴い始端槽側ポートも開く.
2) 正常非満蓄停止時(最適蓄熱停止の場合など)は三方弁は中間位置にある.
何れにしても冷凍機再起動時は三方弁は高温終端槽側の水を吸込む体勢に有り､起動後数分間の冷凍出力不足期間中は高温側の水が冷却不足のまま投入されて始端槽水温を乱すこととなる.
　そこで、冷凍機停止時には三方弁を低温始端槽側に固定するインターロックが必要である.このインターロックの解除は三方弁の開閉速度と冷凍機起動時の出力特性に応じて調整する必要があり､これを怠ると別のフォルト(冷凍機低温カットによる非常停止)がおきかねないから注意が肝要.
　弁の開閉速度が遅くかつターボ冷凍機のベーン制御のような場合は出力制御をするベーン開度遅延回路(インタラプタ-)が必要となることが有る.</t>
        </r>
      </text>
    </comment>
    <comment ref="C145" authorId="1">
      <text>
        <r>
          <rPr>
            <b/>
            <sz val="9"/>
            <color indexed="17"/>
            <rFont val="ＭＳ Ｐゴシック"/>
            <family val="3"/>
          </rPr>
          <t>中原信生 :</t>
        </r>
        <r>
          <rPr>
            <sz val="9"/>
            <color indexed="17"/>
            <rFont val="ＭＳ Ｐゴシック"/>
            <family val="3"/>
          </rPr>
          <t xml:space="preserve">
1) 蓄熱槽効率の推定ミス､その原因としては
・効率推定表を用いていない.
・二次側空調機制御が定流量三方弁制御
・低温度差のFCUが卓越している.
2) 負荷計算､または蓄熱必要量計算ミス
3) 槽からの熱損失が甚だしい.
などが考えられる.</t>
        </r>
      </text>
    </comment>
    <comment ref="C152" authorId="1">
      <text>
        <r>
          <rPr>
            <b/>
            <sz val="9"/>
            <color indexed="17"/>
            <rFont val="ＭＳ Ｐゴシック"/>
            <family val="3"/>
          </rPr>
          <t>中原信生 :</t>
        </r>
        <r>
          <rPr>
            <sz val="9"/>
            <color indexed="17"/>
            <rFont val="ＭＳ Ｐゴシック"/>
            <family val="3"/>
          </rPr>
          <t xml:space="preserve">
槽容量設計は妥当であったが､
1) 制御設計・制御機器選定の不適切
2) 試験調整､パラメーター調整の不適切
などから蓄熱温度プロフィル異常を経て結果として蓄熱槽容量不足(蓄熱量不足)となってしまう場合.</t>
        </r>
      </text>
    </comment>
    <comment ref="A1" authorId="1">
      <text>
        <r>
          <rPr>
            <b/>
            <sz val="11"/>
            <color indexed="17"/>
            <rFont val="ＭＳ Ｐゴシック"/>
            <family val="3"/>
          </rPr>
          <t>中原信生:
この診断モデルは､
1.　最終原因を確定的に搾り出すものではなく、把握できる情報の範囲で不具合現象の原因となり得るハード･ソフト上の候補を探り出すことである.
2.　原因追及の経過の中で､蓄熱システムの特性とハード･ソフトとの関連性を学べるように工夫している.
3.　複数の候補原因が抽出されれば､その先に進むためには､追加情報を得るための計測や現地確認､専門家への聞き取り､等が必要である.</t>
        </r>
      </text>
    </comment>
  </commentList>
</comments>
</file>

<file path=xl/sharedStrings.xml><?xml version="1.0" encoding="utf-8"?>
<sst xmlns="http://schemas.openxmlformats.org/spreadsheetml/2006/main" count="467" uniqueCount="423">
  <si>
    <t>・断熱/防水性能の異常　　　</t>
  </si>
  <si>
    <t>　　・電流制限がついていない。かつ(下の原因と重なって)</t>
  </si>
  <si>
    <t>　　・冷水温度が高すぎる</t>
  </si>
  <si>
    <t>　　・外気温度(空冷)が過高</t>
  </si>
  <si>
    <t>　　・冷水出口温度の過低(設定[SP]値 and/or 実現値[PV]）→2.1</t>
  </si>
  <si>
    <t>・弁用モーターの故障・不具合</t>
  </si>
  <si>
    <t>･コイル外部に粉塵が付着</t>
  </si>
  <si>
    <r>
      <t>　　　　・メンテナンス不良　　</t>
    </r>
    <r>
      <rPr>
        <b/>
        <sz val="11"/>
        <rFont val="ＭＳ Ｐゴシック"/>
        <family val="3"/>
      </rPr>
      <t>→4.5へ</t>
    </r>
  </si>
  <si>
    <r>
      <t>　　　　b)メンテナンス不良　　</t>
    </r>
    <r>
      <rPr>
        <b/>
        <sz val="11"/>
        <rFont val="ＭＳ Ｐゴシック"/>
        <family val="3"/>
      </rPr>
      <t>→4.5へ</t>
    </r>
  </si>
  <si>
    <r>
      <t xml:space="preserve"> 　 (2)外部,他槽からの水の漏入　　→</t>
    </r>
    <r>
      <rPr>
        <b/>
        <sz val="11"/>
        <rFont val="ＭＳ Ｐゴシック"/>
        <family val="3"/>
      </rPr>
      <t>1.2へ</t>
    </r>
  </si>
  <si>
    <t>4.1.1　冷凍機/ヒートポンプ異常</t>
  </si>
  <si>
    <t>症状入力</t>
  </si>
  <si>
    <t>　</t>
  </si>
  <si>
    <t>　　過小の判断基準</t>
  </si>
  <si>
    <t>　　　・設計値</t>
  </si>
  <si>
    <t>　　　・竣工時の調整値(TAB)</t>
  </si>
  <si>
    <t>　　　・性能検証値(コミッショニング)</t>
  </si>
  <si>
    <t>・給水装置の故障</t>
  </si>
  <si>
    <t>・給水装置修理</t>
  </si>
  <si>
    <t>・調整不足</t>
  </si>
  <si>
    <t>・ポンプ能力不足(設計ミス）</t>
  </si>
  <si>
    <t>・抵抗過大(設計ミス、施工ミス・維持管理不足)</t>
  </si>
  <si>
    <t>　　　・冷暖房不足の原因となる→</t>
  </si>
  <si>
    <t>3.3　流量(水量)過大</t>
  </si>
  <si>
    <t>3.4　流量(水量)過小</t>
  </si>
  <si>
    <t>4.1.2　ボイラー異常</t>
  </si>
  <si>
    <t>・着火ミスで停止</t>
  </si>
  <si>
    <t>・給気ファン/誘引ファンの異常(運転不能等)</t>
  </si>
  <si>
    <t>・給水系の故障</t>
  </si>
  <si>
    <t>　・給水ポンプ・給水弁等の故障</t>
  </si>
  <si>
    <t>　・水位低下</t>
  </si>
  <si>
    <t>　・燃料系の故障</t>
  </si>
  <si>
    <t>・熱源機の故障　</t>
  </si>
  <si>
    <t>・安全回路の動作</t>
  </si>
  <si>
    <t>　・正常に停止している</t>
  </si>
  <si>
    <t>・問題なし</t>
  </si>
  <si>
    <t>2.2　ヒートポンプ出口温度が上下にふらつく</t>
  </si>
  <si>
    <t>　　(2)夜間蓄熱不足による</t>
  </si>
  <si>
    <t>　　(3)緊急停止</t>
  </si>
  <si>
    <t>　　　　d)制御系ハードウェアの故障</t>
  </si>
  <si>
    <t>・還水入力管径を太くする</t>
  </si>
  <si>
    <t>　　　･口径過小</t>
  </si>
  <si>
    <t>・水平にする</t>
  </si>
  <si>
    <t>　　　･入力位置が上端部･下端部にない</t>
  </si>
  <si>
    <t>・適正位置に移動、槽内水温に対して温水側は上端部に､低温側は下端部に設置</t>
  </si>
  <si>
    <t>・起動シーケンスの不適</t>
  </si>
  <si>
    <t>　　･スケジュールの誤設定</t>
  </si>
  <si>
    <t>　　・センサー位置(設置または選定)の不適切</t>
  </si>
  <si>
    <t>・スケジュール修正</t>
  </si>
  <si>
    <t>2.11.1　熱源エネルギー</t>
  </si>
  <si>
    <t>・ポンプ流量過大</t>
  </si>
  <si>
    <t>　　(1)設計･選定ミス</t>
  </si>
  <si>
    <t>　　　･インバーター制御の動作不適正</t>
  </si>
  <si>
    <t>　　(2)2次側負荷制御に不具合</t>
  </si>
  <si>
    <t>　　(3)調整不十分</t>
  </si>
  <si>
    <t>・水量調整する､但し､容量過大であればインバーター追加して適正流量に設定</t>
  </si>
  <si>
    <t>・圧力設定値､検知位置､下限回転数等をチェックする</t>
  </si>
  <si>
    <t>・周期的に変動する場合</t>
  </si>
  <si>
    <t>　･弁サイズが過大</t>
  </si>
  <si>
    <t>・ランダムに変動する場合</t>
  </si>
  <si>
    <t>　・操作器の電気回路(例:ﾎﾟﾃﾝｼｮﾒｰﾀ)の接触不良など</t>
  </si>
  <si>
    <t>・建物固有熱特性変化(隙間の増加､湿潤･乾燥等)</t>
  </si>
  <si>
    <t>･用途変更</t>
  </si>
  <si>
    <t>･居住パターーン(内部負荷)変化</t>
  </si>
  <si>
    <t>　　　　・出口温度､または出入口カスケード温度制御に改造</t>
  </si>
  <si>
    <t>　　　　・パラメーター調整</t>
  </si>
  <si>
    <t>　　　　・調整する</t>
  </si>
  <si>
    <t>　　　　　　・調整不足</t>
  </si>
  <si>
    <t>　　　　　　･調整困難(系が長い場合)</t>
  </si>
  <si>
    <t>　　　　　　・三方弁動作･遅延速度の不適</t>
  </si>
  <si>
    <t>　　　　e)流量過大</t>
  </si>
  <si>
    <t>　　(4)制御機能適正処置</t>
  </si>
  <si>
    <t>　　　　e)最大流量調整､定流量弁（FCUの場合)設置</t>
  </si>
  <si>
    <t>・漏れの確認</t>
  </si>
  <si>
    <t>　　・ニ方弁選定ミス</t>
  </si>
  <si>
    <t>・CV値(サイズ)の適正化</t>
  </si>
  <si>
    <t>　　・FCUの問題</t>
  </si>
  <si>
    <t>　　　　･ファンと弁とがインターロックされていない</t>
  </si>
  <si>
    <t>　　　　･低温度差型が採用されている(通常型、設計上の問題)</t>
  </si>
  <si>
    <t>　　　･入力方向が垂直(水流が水面に並行になっていない)</t>
  </si>
  <si>
    <t>・運転状況解析し､季節ごとの最適検知位置を同定し､それに合わせて調整ないし改修</t>
  </si>
  <si>
    <t>･設計監理・機器選択の問題(設計ミス､選定ミス､安全率過大)</t>
  </si>
  <si>
    <t>･調整（TAB[試験調整])不足</t>
  </si>
  <si>
    <t>・調整すること（TAB=Testing, adjusting and　balancing）</t>
  </si>
  <si>
    <t>・調整すること。抵抗過大か流量過小かをチェック</t>
  </si>
  <si>
    <t>対策表示</t>
  </si>
  <si>
    <t>　　　　a)CV値が過大</t>
  </si>
  <si>
    <t>　　(1)CV値が過大</t>
  </si>
  <si>
    <t>　　(2)大温度差を確保できる制御を追加</t>
  </si>
  <si>
    <t>・二次側温度差過小</t>
  </si>
  <si>
    <t>　　(2)スタートシーケンスとバルブ制御が不適</t>
  </si>
  <si>
    <t>不具合症状</t>
  </si>
  <si>
    <t>　　(2)制御機能不全</t>
  </si>
  <si>
    <t>　　　　　・運転停止時の蓄熱槽温度低下過大</t>
  </si>
  <si>
    <t>原　　因</t>
  </si>
  <si>
    <t>対　　策</t>
  </si>
  <si>
    <t>・熱源異常停止</t>
  </si>
  <si>
    <t>・設定値異常</t>
  </si>
  <si>
    <t>・空調制御弁不具合</t>
  </si>
  <si>
    <t>・ポンプバイパス制御不具合</t>
  </si>
  <si>
    <t>・水漏れ</t>
  </si>
  <si>
    <t>・槽容量過小</t>
  </si>
  <si>
    <t>・熱源S/S制御の不具合</t>
  </si>
  <si>
    <t>・熱源運転不具合</t>
  </si>
  <si>
    <t>　　(1)年間ﾃﾞｰﾀによるｼｽﾃﾑｼﾐｭﾚｰｼｮﾝ援用とﾃﾞｰﾀ分析による最良センサ位置の調査</t>
  </si>
  <si>
    <t>　　(2)ポンプ出口温度のリミット制御の欠如</t>
  </si>
  <si>
    <t>　　(2)槽入力方式の設計ミス（ｻｲｽﾞ・速度・方向）</t>
  </si>
  <si>
    <t>　　　・送水･還水温度差過小の原因となる　　→2.2へ</t>
  </si>
  <si>
    <t>･防水修復</t>
  </si>
  <si>
    <t>・給水バルブの修繕・自動給水を取りやめ</t>
  </si>
  <si>
    <t>・過電流で停止</t>
  </si>
  <si>
    <t>･高圧カットで停止</t>
  </si>
  <si>
    <t>・電流制限器を取り付け</t>
  </si>
  <si>
    <t>･能力制御(ファン風量制御、冷却水バイパス回路等)の付加･設定変更など</t>
  </si>
  <si>
    <t>･電流制限式容量制御を付加、取りあえずの処置として蓄熱設定温度の低下</t>
  </si>
  <si>
    <t>　　・冷却水温度(水冷)、外気温度(空冷)が過低</t>
  </si>
  <si>
    <t>　　･温水出口設定温度の過高</t>
  </si>
  <si>
    <t>・設定温度の降下</t>
  </si>
  <si>
    <t>　　・制御用センサー、低温検知センサー等の誤差</t>
  </si>
  <si>
    <t>　　・低温検知センサー設定温度が過高</t>
  </si>
  <si>
    <t>･設定温度の再設定</t>
  </si>
  <si>
    <t>･設定温度の再設定</t>
  </si>
  <si>
    <t>・低圧カット、低温度リレーで停止</t>
  </si>
  <si>
    <t>・関連する個所の点検、修理。メーカー保守業者に連絡。</t>
  </si>
  <si>
    <t>・モーターの修理･取替え</t>
  </si>
  <si>
    <t>･弁体のオーバーホール･弁の取替え等</t>
  </si>
  <si>
    <t>･センサー取替え</t>
  </si>
  <si>
    <t>･修復</t>
  </si>
  <si>
    <t>･取り替え</t>
  </si>
  <si>
    <t>･パラメーター再設定、コントローラーの取り替え</t>
  </si>
  <si>
    <t>・設定値の変更</t>
  </si>
  <si>
    <t>　　(2)三方弁(定流量)制御(設計上の問題)</t>
  </si>
  <si>
    <t>　　(1)制御なし（設計上の問題）</t>
  </si>
  <si>
    <t>・空調機コイル出入口温度差過少</t>
  </si>
  <si>
    <t>　　・設計温度差が過少(設計上の問題)</t>
  </si>
  <si>
    <t>･可能なら高温度差型に取替え。定温送水制御の採用または設定値最適化</t>
  </si>
  <si>
    <t>　　(5)制御弁バイパス弁が開いている</t>
  </si>
  <si>
    <t>･バイパス弁を閉じる</t>
  </si>
  <si>
    <t>　　･コイル熱交換不足</t>
  </si>
  <si>
    <t>　　　　・VAV方式である</t>
  </si>
  <si>
    <t>　　　  a)熱交換器二次側送水温度制御がない</t>
  </si>
  <si>
    <t>　　　  b)上記があっても何らかの制御不全で効果が出ていない.</t>
  </si>
  <si>
    <t>　　　　　　　・二次側でバイパスしている</t>
  </si>
  <si>
    <t>　　　　　　　・送水温度設定の不良</t>
  </si>
  <si>
    <t>　　(3)熱交換器の熱交換不足</t>
  </si>
  <si>
    <t>　　　　a)水量が極端に減少し熱伝達率が過小</t>
  </si>
  <si>
    <t>　　(空調コイル,熱交換器,蒸発器･凝縮器等)</t>
  </si>
  <si>
    <t>・水-水熱交換器一次側温度差過小</t>
  </si>
  <si>
    <t>(1)単純な不具合検知</t>
  </si>
  <si>
    <t>(2)観測による不具合検知</t>
  </si>
  <si>
    <t>　　　　c)熱源出口にセンサ設置、入口温度とのカスケードを取る</t>
  </si>
  <si>
    <t>　　(1)二方弁制御とVWVポンプを追加。</t>
  </si>
  <si>
    <t>　　(2)二方弁動作に切替(バイパス側を閉止)</t>
  </si>
  <si>
    <t>　　(3)できれば二方弁制御に改修</t>
  </si>
  <si>
    <t>・変流量２方弁制御にすればそのままでもある程度欠点をカバーできる。</t>
  </si>
  <si>
    <t>・これは当然の現象であり,不具合ではない.</t>
  </si>
  <si>
    <t>　　　・制御ルーチンを再考してバイパスを取り止める工夫をする</t>
  </si>
  <si>
    <t>　　　・設定値修正</t>
  </si>
  <si>
    <t>　　a)極低負荷では当然の現象、送水温度設定値を適正値にする.</t>
  </si>
  <si>
    <t>・温度成層の破壊（温度成層型の場合）</t>
  </si>
  <si>
    <t>　　(2)槽への入力方式の詳細を修正　　　→設計マニュアルと効率推定表参照</t>
  </si>
  <si>
    <t>・三方弁制御系統定温送水制御の不具合</t>
  </si>
  <si>
    <t>・設定温度を適正値に上げる(冷房)または下げる(暖房の場合)</t>
  </si>
  <si>
    <t>　　(1)設定値が不適切</t>
  </si>
  <si>
    <t>　　　　　・交差プロフィル</t>
  </si>
  <si>
    <t>　　(3)蓄熱余量推定法が不適</t>
  </si>
  <si>
    <t>　　・ARMAモデル，カルマンフィルタモデル，GMDHモデルなどを活用</t>
  </si>
  <si>
    <t>　　　　a)推定アルゴリズムが不適</t>
  </si>
  <si>
    <t>　　　a)基準温度が不適切,学習によるリセットの導入,など</t>
  </si>
  <si>
    <t>・昼間の追従運転が過大</t>
  </si>
  <si>
    <t>　　(3)電力ピークカットが設定されていない</t>
  </si>
  <si>
    <t>　　(3)ピークカット設定をする.</t>
  </si>
  <si>
    <t>　　(4)熱源選択の誤り</t>
  </si>
  <si>
    <t>・(最適設定制御の無い場合)設定をこまめに修正,</t>
  </si>
  <si>
    <t>・タイムスケジュールの誤設定</t>
  </si>
  <si>
    <t>・熱源運転不具合･不適切</t>
  </si>
  <si>
    <t>(3)潜在的な不具合検知：リアルタイムの診断が必要</t>
  </si>
  <si>
    <t>・その他の機内安全回路の動作で停止</t>
  </si>
  <si>
    <t>　　　　a)冷却塔熱交換不足</t>
  </si>
  <si>
    <t>・冷却塔能力のチェック、能力制御の誤動作、設定不全</t>
  </si>
  <si>
    <t>　　　　b)吸込み外気温度が過高</t>
  </si>
  <si>
    <t>・冷却塔周りの空気バイパスの有無をチェック</t>
  </si>
  <si>
    <t>　　･冷却水温度(水冷)が過高</t>
  </si>
  <si>
    <t>　　　　a)吸込み外気温度が過高</t>
  </si>
  <si>
    <t>4.2　熱源機出力不足</t>
  </si>
  <si>
    <t>・能力劣化</t>
  </si>
  <si>
    <t>・能力検証の上取替えなど.</t>
  </si>
  <si>
    <t>・設定温度の不適切</t>
  </si>
  <si>
    <t>・外気条件の異常(異常気象など)</t>
  </si>
  <si>
    <t>・設定温度を適正化,また最適設定制御を採用</t>
  </si>
  <si>
    <t>・容量制御が作動</t>
  </si>
  <si>
    <t>　　(2)電流制限式容量制御が設置されていない</t>
  </si>
  <si>
    <t>　(2)設置する</t>
  </si>
  <si>
    <t>　(1)これが作動しないように設定を十分に下げ(冷水),または上げ(温水)て保安サーモとする.そして容量制御機構として過電流防止気候と兼ねて電流制限式とする.</t>
  </si>
  <si>
    <t>　　(3)上記の設定がメーカーのメンテナンスマンが元に戻してしまう.</t>
  </si>
  <si>
    <t>　(3)良く打合せしてそのようなことの無いようにする</t>
  </si>
  <si>
    <t>4.3　弁･アクチュエーターの故障</t>
  </si>
  <si>
    <t>4.4　センサ／コントローラ故障</t>
  </si>
  <si>
    <t>4.5　熱交換器の熱交換不足</t>
  </si>
  <si>
    <t>・清掃</t>
  </si>
  <si>
    <t>・清掃</t>
  </si>
  <si>
    <t>・水質処理,原因調査</t>
  </si>
  <si>
    <t>・原因調査(変流量制御状況,ポンプ･ファンの性能など）</t>
  </si>
  <si>
    <t>（熱源機：冷凍機、ﾋｰﾄﾎﾟﾝﾌﾟ、ボイラー等）</t>
  </si>
  <si>
    <t>3.1　断熱材の経年劣化</t>
  </si>
  <si>
    <t>　　(1)最適蓄熱温度制御によってそうなっている</t>
  </si>
  <si>
    <t>・熱源機が蓄熱槽温異常原因で運転不能　　→2.7へ</t>
  </si>
  <si>
    <t>　　(3)流量不足(過低、入口温度制御の場合)　　→3.4へ</t>
  </si>
  <si>
    <t>　・異常･緊急停止　　→4.1へ</t>
  </si>
  <si>
    <t>・流量過大(潜在原因)　　→3.3へ</t>
  </si>
  <si>
    <t>　(1)環境へのクレームが無ければそれが適正で省エネルギー運転</t>
  </si>
  <si>
    <t>　(2)環境のクレームが無くても省エネルギー上不具合</t>
  </si>
  <si>
    <t>　　(3)負荷が予想以上に大きい</t>
  </si>
  <si>
    <t>　(3)設計条件と照合する.定常的に大きければ熱源容量の増強が必要</t>
  </si>
  <si>
    <t>原　　因</t>
  </si>
  <si>
    <t>対　　策</t>
  </si>
  <si>
    <t>・防水層からの漏出</t>
  </si>
  <si>
    <t>・防水層修復</t>
  </si>
  <si>
    <t>・蒸発</t>
  </si>
  <si>
    <t>･適切な間隔で水補給</t>
  </si>
  <si>
    <t>・自動給水弁，ボールタップの故障</t>
  </si>
  <si>
    <t>・手動給水弁の故障</t>
  </si>
  <si>
    <t>・給水弁の補修・取替え等</t>
  </si>
  <si>
    <t>･槽外からの地下水等の漏入</t>
  </si>
  <si>
    <t>　　(1)手動停止</t>
  </si>
  <si>
    <t>　　(1)スイッチ入</t>
  </si>
  <si>
    <t xml:space="preserve">  　(2)スケジュール訂正</t>
  </si>
  <si>
    <t>　　(3)熱源機診断ルーチンで診断</t>
  </si>
  <si>
    <t>・故障原因の追求</t>
  </si>
  <si>
    <t>・原因探求の上，リセット</t>
  </si>
  <si>
    <t>　　(1)冷水出口温度過低←熱源停止回路設定値の異常</t>
  </si>
  <si>
    <t>　　　　　　　　　　　　　　　　←センサ誤差の増大</t>
  </si>
  <si>
    <t>　　　　　　　　　　　　　　　　←入り口三方弁制御で流量過少</t>
  </si>
  <si>
    <t>・設定値訂正（設定値よい場合は制御アルゴリズムのチェック）</t>
  </si>
  <si>
    <t>　　(1)制御なし（設計ミス）</t>
  </si>
  <si>
    <t>　　(1)三方弁設置</t>
  </si>
  <si>
    <t>　　　　a)パラメータの変更・バルブ交換</t>
  </si>
  <si>
    <t>　　　　b)パラメータ変更・PI(D)制御に変更</t>
  </si>
  <si>
    <t>　　　　d)修理</t>
  </si>
  <si>
    <t>　　(4)制御機能不全</t>
  </si>
  <si>
    <t>　　　　b)比例帯が広い</t>
  </si>
  <si>
    <t>　　　　c)パラメータ設定の誤り</t>
  </si>
  <si>
    <t>　　　　c)パラメータの変更</t>
  </si>
  <si>
    <t>　　　　d)機械的故障</t>
  </si>
  <si>
    <t>　　(2)一次側還水温度制御(二次側送水温度制御)不全</t>
  </si>
  <si>
    <t>・補修</t>
  </si>
  <si>
    <t>・蓄熱槽のｵﾌﾗｲﾝｼｽﾃﾑｼﾐｭﾚｰｼｮﾝによる不具合と設計変更ポイントの同定</t>
  </si>
  <si>
    <t>・全体的に高温(冷房時)または低温(暖房時)</t>
  </si>
  <si>
    <t>　　(1)センサ設置位置不適</t>
  </si>
  <si>
    <t>　　(1)熱負荷予測モデル、パラメータが不適切</t>
  </si>
  <si>
    <t>　　(2)学習法が不適</t>
  </si>
  <si>
    <t>・設計ミス</t>
  </si>
  <si>
    <t>・設計値確認と対策検討</t>
  </si>
  <si>
    <t>　(1)断熱材追加</t>
  </si>
  <si>
    <t>　(2)必要に応じて、制御アルゴリズムの確認とパラメータ変更</t>
  </si>
  <si>
    <t>・経年劣化および損傷</t>
  </si>
  <si>
    <t>　(1)他診断ルーチンにて検知</t>
  </si>
  <si>
    <t>　(2)ｼｽﾃﾑｼﾐｭﾚｰｼｮﾝ値の確認</t>
  </si>
  <si>
    <t>センサーの検定、必要に応じて取替え</t>
  </si>
  <si>
    <t>･弁体の固着(物理的に動かない)</t>
  </si>
  <si>
    <t>・バルブコントローラーの故障･不具合</t>
  </si>
  <si>
    <t>制御動作の不適、アルゴリズムの変更</t>
  </si>
  <si>
    <t>･センサー感知部の劣化</t>
  </si>
  <si>
    <t>・センサーリード線結線部のはずれ、短絡等</t>
  </si>
  <si>
    <t>・センサーノ精度不足</t>
  </si>
  <si>
    <t>・コントローラーの動作不適</t>
  </si>
  <si>
    <t>・設定値の不適切</t>
  </si>
  <si>
    <t>･コイル内にスケール・スライム等が付着</t>
  </si>
  <si>
    <t>・水量･風量不足</t>
  </si>
  <si>
    <t>・水質悪化</t>
  </si>
  <si>
    <t>・熱源機の大幅な容量制御　　→4.2へ</t>
  </si>
  <si>
    <t>1.4　電力ピークカット運転が不十分</t>
  </si>
  <si>
    <t>・負荷が予想外に大きい。</t>
  </si>
  <si>
    <t>・追従運転のアルゴリズムが不適当</t>
  </si>
  <si>
    <t>・この場合は致し方のない現象であり､頻発するならば何らかの熱源増強対策が必要､一過的なものであれば異常気象ということで居住者･オーナーの了解を得る.</t>
  </si>
  <si>
    <t>　　(1)スケジュールの是正</t>
  </si>
  <si>
    <t xml:space="preserve">    (2)最適制御の場合､負荷或いは蓄熱余量推定アルゴリズムの不適</t>
  </si>
  <si>
    <t xml:space="preserve">    (2)アルゴリズムの修正.設計者その他の専門家(性能検証者など)に相談する.</t>
  </si>
  <si>
    <t>　　(2)制御機能不全　　</t>
  </si>
  <si>
    <t xml:space="preserve">     　a)槽容量の計算ミス</t>
  </si>
  <si>
    <t xml:space="preserve">       b)制御設計のミス.この場合は下記の現象に至る.</t>
  </si>
  <si>
    <t>・熱源機能不全　　</t>
  </si>
  <si>
    <t>　　(1)設計ミス　　</t>
  </si>
  <si>
    <t>・正しい計算をし直すとともに､現容量で蓄熱槽効率を高める手段を考える(蓄熱槽効率推定表）.それでも不可なら熱源容量を増設するか､氷蓄熱システムの増設を図る.</t>
  </si>
  <si>
    <t>・制御システムの改良・調整をする.各項目参照.</t>
  </si>
  <si>
    <t>・制御システムの調整を行う.各項目参照.</t>
  </si>
  <si>
    <t>・熱源機能の回復を図る.各項目参照.</t>
  </si>
  <si>
    <t>　　(3)熱源サブシステム不具合</t>
  </si>
  <si>
    <t>・断熱/防水性能の異常　</t>
  </si>
  <si>
    <t>　　(4)ポンプと冷凍機とのインターロック不全</t>
  </si>
  <si>
    <t>・適切なインターロックを取る.冷凍機の種類と立ち上がり特性によって適切な方法を考える.</t>
  </si>
  <si>
    <t>・熱源機異常停止・緊急停止　　　→4.1へ</t>
  </si>
  <si>
    <t>　　　　・弁・アクチュエーターの故障　　　　　→4.3へ</t>
  </si>
  <si>
    <r>
      <t xml:space="preserve">　　　　センサ／コントローラの故障　 </t>
    </r>
    <r>
      <rPr>
        <b/>
        <sz val="11"/>
        <rFont val="ＭＳ Ｐゴシック"/>
        <family val="3"/>
      </rPr>
      <t>→4.4へ</t>
    </r>
  </si>
  <si>
    <t>・二次側送水温度の不具合　→2.3へ</t>
  </si>
  <si>
    <t>　　　冷暖房不足　　　　　　 →2.9へ</t>
  </si>
  <si>
    <t>　　　熱源機異常停止・緊急停止　 →4.1へ</t>
  </si>
  <si>
    <t>　　　熱源機出力不足　　　　　　　 →4.2へ</t>
  </si>
  <si>
    <t>　　・槽内温度プロフィル異常　　　　　 →2.7へ</t>
  </si>
  <si>
    <t>1.1　蓄熱槽の水位低下</t>
  </si>
  <si>
    <t>1.2　蓄熱槽内水のオーバーフロー</t>
  </si>
  <si>
    <t>1.3　熱源機からの熱供給がない, または出力が極小</t>
  </si>
  <si>
    <r>
      <t>　　(2)　凝縮温度過高（凝縮圧力過高）←冷却塔・エバコン</t>
    </r>
    <r>
      <rPr>
        <sz val="11"/>
        <rFont val="ＭＳ Ｐゴシック"/>
        <family val="3"/>
      </rPr>
      <t>(空冷熱蒸発･冷却器)等の能力不足</t>
    </r>
  </si>
  <si>
    <r>
      <t>　　　　　　　　　　　　　　　　←</t>
    </r>
    <r>
      <rPr>
        <sz val="11"/>
        <rFont val="ＭＳ Ｐゴシック"/>
        <family val="3"/>
      </rPr>
      <t>冷却水量不足</t>
    </r>
  </si>
  <si>
    <r>
      <t xml:space="preserve">    (3)夜間の値悔い熱量が不足　</t>
    </r>
    <r>
      <rPr>
        <b/>
        <sz val="11"/>
        <rFont val="ＭＳ Ｐゴシック"/>
        <family val="3"/>
      </rPr>
      <t>　　　→2.10へ</t>
    </r>
  </si>
  <si>
    <t>2.1　ヒートポンプ出口温度異常（過高・過低）</t>
  </si>
  <si>
    <t>・定温蓄熱制御(吸込み三方弁制御)の不具合</t>
  </si>
  <si>
    <t>　　(2)　</t>
  </si>
  <si>
    <r>
      <t>　　　　・</t>
    </r>
    <r>
      <rPr>
        <i/>
        <sz val="11"/>
        <rFont val="ＭＳ Ｐゴシック"/>
        <family val="3"/>
      </rPr>
      <t>入口温度制御の場合</t>
    </r>
    <r>
      <rPr>
        <sz val="11"/>
        <rFont val="ＭＳ Ｐゴシック"/>
        <family val="3"/>
      </rPr>
      <t>の調整不足(全期に亘る調整は不能)</t>
    </r>
  </si>
  <si>
    <r>
      <t>　　　　･</t>
    </r>
    <r>
      <rPr>
        <i/>
        <sz val="11"/>
        <rFont val="ＭＳ Ｐゴシック"/>
        <family val="3"/>
      </rPr>
      <t>出口温度制御の場合</t>
    </r>
  </si>
  <si>
    <t>　　　　・出入口カスケード温度制御に改造</t>
  </si>
  <si>
    <t>・インターロックをとる.</t>
  </si>
  <si>
    <t>　　(5)三方弁と冷凍機・ポンプとのインターロック不全</t>
  </si>
  <si>
    <t>・熱源が停止している　　</t>
  </si>
  <si>
    <t>　・制御パラメーターの不適正</t>
  </si>
  <si>
    <t>2.3　二次側還水温度不具合(送水･還水温度差過小)</t>
  </si>
  <si>
    <r>
      <t>　　　　弁・アクチュエーターの故障　　</t>
    </r>
    <r>
      <rPr>
        <b/>
        <sz val="11"/>
        <rFont val="ＭＳ Ｐゴシック"/>
        <family val="3"/>
      </rPr>
      <t>→4.3へ</t>
    </r>
  </si>
  <si>
    <r>
      <t>　　(2)制御機能不全　　 弁・アクチュエーターの故障</t>
    </r>
    <r>
      <rPr>
        <b/>
        <sz val="11"/>
        <rFont val="ＭＳ Ｐゴシック"/>
        <family val="3"/>
      </rPr>
      <t>→4.3へ</t>
    </r>
  </si>
  <si>
    <r>
      <t>　　　　　　　　　　　　　　  センサ／コントローラの故障</t>
    </r>
    <r>
      <rPr>
        <b/>
        <sz val="11"/>
        <rFont val="ＭＳ Ｐゴシック"/>
        <family val="3"/>
      </rPr>
      <t>→4.4へ</t>
    </r>
  </si>
  <si>
    <t>・Hi-Med-LoスイッチをHiに固定、ただし個別またはゾーン温度制御が必要</t>
  </si>
  <si>
    <t>・インターロックをとる</t>
  </si>
  <si>
    <t>2.4　水-水熱交換器一次側還水温度不具合(小温度差)</t>
  </si>
  <si>
    <r>
      <t>　　(1)二次側空調機周りの問題　　</t>
    </r>
    <r>
      <rPr>
        <b/>
        <sz val="11"/>
        <rFont val="ＭＳ Ｐゴシック"/>
        <family val="3"/>
      </rPr>
      <t>→2.2へ</t>
    </r>
  </si>
  <si>
    <t>・二次側送水温度制御(最適設定を含む)を行い,一次側流量を(二方制御弁,ポンプ回転数制御等にて）VWVとする.</t>
  </si>
  <si>
    <r>
      <t>　　　　　　　・制御動作不全　弁・アクチュエーターの故障</t>
    </r>
    <r>
      <rPr>
        <b/>
        <sz val="11"/>
        <rFont val="ＭＳ Ｐゴシック"/>
        <family val="3"/>
      </rPr>
      <t>→4.3へ</t>
    </r>
  </si>
  <si>
    <r>
      <t>　　　　　　　　　　　　　　　　　 センサ／コントローラの故障→</t>
    </r>
    <r>
      <rPr>
        <b/>
        <sz val="11"/>
        <rFont val="ＭＳ Ｐゴシック"/>
        <family val="3"/>
      </rPr>
      <t>4.4へ</t>
    </r>
  </si>
  <si>
    <t>2.5　始端槽(汲上げ槽)温度異常（上昇：冷房時）</t>
  </si>
  <si>
    <r>
      <t>・熱源運転不具合</t>
    </r>
    <r>
      <rPr>
        <sz val="11"/>
        <rFont val="ＭＳ Ｐゴシック"/>
        <family val="3"/>
      </rPr>
      <t>→2.1参照</t>
    </r>
  </si>
  <si>
    <r>
      <t>　　・定温蓄熱制御の機能不全　　</t>
    </r>
    <r>
      <rPr>
        <b/>
        <sz val="11"/>
        <rFont val="ＭＳ Ｐゴシック"/>
        <family val="3"/>
      </rPr>
      <t>→2.1へ</t>
    </r>
  </si>
  <si>
    <r>
      <t>　  (1)給水弁の漏れ　　→</t>
    </r>
    <r>
      <rPr>
        <b/>
        <sz val="11"/>
        <rFont val="ＭＳ Ｐゴシック"/>
        <family val="3"/>
      </rPr>
      <t>1.1へ</t>
    </r>
  </si>
  <si>
    <t>2.6　終端槽(還水槽)温度異常（過低：冷房時）</t>
  </si>
  <si>
    <r>
      <t>　　(1)自動弁または手動絞り弁を交換　　　　</t>
    </r>
    <r>
      <rPr>
        <b/>
        <i/>
        <sz val="11"/>
        <rFont val="ＭＳ Ｐゴシック"/>
        <family val="3"/>
      </rPr>
      <t>始端槽バイパスに切り替えるのが安全</t>
    </r>
  </si>
  <si>
    <t>・二次側制御の不具合　   　→2.2へ</t>
  </si>
  <si>
    <r>
      <t>　　(1)還水温度不具合　　</t>
    </r>
    <r>
      <rPr>
        <b/>
        <sz val="11"/>
        <rFont val="ＭＳ Ｐゴシック"/>
        <family val="3"/>
      </rPr>
      <t>→2.3へ</t>
    </r>
  </si>
  <si>
    <t>2.7　槽内温度プロフィル異常</t>
  </si>
  <si>
    <r>
      <t>　　(1)空調機、熱交換器制御の不具合　　</t>
    </r>
    <r>
      <rPr>
        <b/>
        <sz val="11"/>
        <rFont val="ＭＳ Ｐゴシック"/>
        <family val="3"/>
      </rPr>
      <t>→2.3へ</t>
    </r>
  </si>
  <si>
    <t>　　　　　　　　　　　　　　　　　　　→中原らの文献参照</t>
  </si>
  <si>
    <t>　　　一時側還水温度不具合　　　　　　→2.4へ</t>
  </si>
  <si>
    <r>
      <t>　　(2)ポンプバイパス制御不具合　　</t>
    </r>
    <r>
      <rPr>
        <b/>
        <sz val="11"/>
        <rFont val="ＭＳ Ｐゴシック"/>
        <family val="3"/>
      </rPr>
      <t>→2.5へ</t>
    </r>
  </si>
  <si>
    <t>　　終端槽(還水槽)温度異常　　→2.6へ</t>
  </si>
  <si>
    <t>　　　　</t>
  </si>
  <si>
    <t>・定温蓄熱制御の不具合　　→2.1へ</t>
  </si>
  <si>
    <t>・三方弁制御系統定温送水制御の不具合　　→2.2へ</t>
  </si>
  <si>
    <r>
      <t>　　</t>
    </r>
    <r>
      <rPr>
        <sz val="11"/>
        <rFont val="ＭＳ Ｐゴシック"/>
        <family val="3"/>
      </rPr>
      <t>　　・並行移動プロフィル</t>
    </r>
  </si>
  <si>
    <t>・アルキメデス数が小さい（温度成層型の場合で温度成層が弱い）</t>
  </si>
  <si>
    <t>　</t>
  </si>
  <si>
    <r>
      <t>　　(2)制御系等の不具合　　</t>
    </r>
    <r>
      <rPr>
        <b/>
        <sz val="11"/>
        <rFont val="ＭＳ Ｐゴシック"/>
        <family val="3"/>
      </rPr>
      <t>→2.6へ</t>
    </r>
  </si>
  <si>
    <r>
      <t>　　　</t>
    </r>
    <r>
      <rPr>
        <sz val="11"/>
        <rFont val="ＭＳ Ｐゴシック"/>
        <family val="3"/>
      </rPr>
      <t>　・中弛みプロフィル</t>
    </r>
  </si>
  <si>
    <t>2.8　ヒートポンプ運転不能</t>
  </si>
  <si>
    <t>・槽内温度プロフィル異常と小温度差  →2.6へ</t>
  </si>
  <si>
    <t>　</t>
  </si>
  <si>
    <r>
      <t>・熱源機の異常</t>
    </r>
    <r>
      <rPr>
        <sz val="11"/>
        <rFont val="ＭＳ Ｐゴシック"/>
        <family val="3"/>
      </rPr>
      <t>　　</t>
    </r>
    <r>
      <rPr>
        <b/>
        <sz val="11"/>
        <rFont val="ＭＳ Ｐゴシック"/>
        <family val="3"/>
      </rPr>
      <t>→4.1へ</t>
    </r>
  </si>
  <si>
    <t>　</t>
  </si>
  <si>
    <t>2.9　二次側送水温度過高(冷房時)・過低(暖房時)または冷暖房不足</t>
  </si>
  <si>
    <t>・槽内温度プロフィル異常　　→2.7へ</t>
  </si>
  <si>
    <r>
      <t>　　　　</t>
    </r>
    <r>
      <rPr>
        <sz val="11"/>
        <rFont val="ＭＳ Ｐゴシック"/>
        <family val="3"/>
      </rPr>
      <t>槽内温度プロフィル異常</t>
    </r>
    <r>
      <rPr>
        <b/>
        <sz val="11"/>
        <rFont val="ＭＳ Ｐゴシック"/>
        <family val="3"/>
      </rPr>
      <t>　　　　　　 →2.7へ</t>
    </r>
  </si>
  <si>
    <r>
      <t>　　</t>
    </r>
    <r>
      <rPr>
        <sz val="11"/>
        <rFont val="ＭＳ Ｐゴシック"/>
        <family val="3"/>
      </rPr>
      <t>結果として下記の現象に至る</t>
    </r>
  </si>
  <si>
    <r>
      <t>　　　　・</t>
    </r>
    <r>
      <rPr>
        <sz val="11"/>
        <rFont val="ＭＳ Ｐゴシック"/>
        <family val="3"/>
      </rPr>
      <t>冷凍機/ヒートポンプ異常</t>
    </r>
    <r>
      <rPr>
        <b/>
        <sz val="11"/>
        <rFont val="ＭＳ Ｐゴシック"/>
        <family val="3"/>
      </rPr>
      <t>　　　　　　　→4.1へ</t>
    </r>
  </si>
  <si>
    <r>
      <t>　　　　・</t>
    </r>
    <r>
      <rPr>
        <sz val="11"/>
        <rFont val="ＭＳ Ｐゴシック"/>
        <family val="3"/>
      </rPr>
      <t>熱源機出力不足</t>
    </r>
    <r>
      <rPr>
        <b/>
        <sz val="11"/>
        <rFont val="ＭＳ Ｐゴシック"/>
        <family val="3"/>
      </rPr>
      <t>　　　　　　　　→4.2へ</t>
    </r>
  </si>
  <si>
    <r>
      <t>　　(2)始動熱源のベーン制御</t>
    </r>
    <r>
      <rPr>
        <sz val="11"/>
        <rFont val="ＭＳ Ｐゴシック"/>
        <family val="3"/>
      </rPr>
      <t>遅延回路(ｲﾝﾀﾗﾌﾟﾀ）を使用</t>
    </r>
  </si>
  <si>
    <t>・最適制御アルゴリズム(制御論理)の不具合</t>
  </si>
  <si>
    <t>　　・実際の熱負荷，気象データの基づくアルゴリズムの評価</t>
  </si>
  <si>
    <r>
      <t>　　　　b)センサ不具合　　</t>
    </r>
    <r>
      <rPr>
        <b/>
        <sz val="11"/>
        <rFont val="ＭＳ Ｐゴシック"/>
        <family val="3"/>
      </rPr>
      <t>→4.4へ</t>
    </r>
  </si>
  <si>
    <r>
      <t>　　　　c)槽内温度プロフィル異常　　</t>
    </r>
    <r>
      <rPr>
        <b/>
        <sz val="11"/>
        <rFont val="ＭＳ Ｐゴシック"/>
        <family val="3"/>
      </rPr>
      <t>→2.7へ</t>
    </r>
  </si>
  <si>
    <t>・断熱材の不足または劣化　　→3.１へ</t>
  </si>
  <si>
    <t>2.10　夜間蓄熱量,夜間シフト不足</t>
  </si>
  <si>
    <r>
      <t>　　(1)容量制御が作動して部分負荷運転　　</t>
    </r>
    <r>
      <rPr>
        <b/>
        <sz val="11"/>
        <rFont val="ＭＳ Ｐゴシック"/>
        <family val="3"/>
      </rPr>
      <t>→4.2へ</t>
    </r>
  </si>
  <si>
    <t>　</t>
  </si>
  <si>
    <r>
      <t>　　(2)槽内温度プロフィル異常　　</t>
    </r>
    <r>
      <rPr>
        <b/>
        <sz val="11"/>
        <rFont val="ＭＳ Ｐゴシック"/>
        <family val="3"/>
      </rPr>
      <t>→2.7へ</t>
    </r>
  </si>
  <si>
    <t>　　</t>
  </si>
  <si>
    <r>
      <t>　　　　・</t>
    </r>
    <r>
      <rPr>
        <sz val="11"/>
        <rFont val="ＭＳ Ｐゴシック"/>
        <family val="3"/>
      </rPr>
      <t>冷凍機/ヒートポンプ異常</t>
    </r>
    <r>
      <rPr>
        <b/>
        <sz val="11"/>
        <rFont val="ＭＳ Ｐゴシック"/>
        <family val="3"/>
      </rPr>
      <t>　　　　　　　→4.1へ</t>
    </r>
  </si>
  <si>
    <r>
      <t>　　　　・</t>
    </r>
    <r>
      <rPr>
        <sz val="11"/>
        <rFont val="ＭＳ Ｐゴシック"/>
        <family val="3"/>
      </rPr>
      <t>熱源機出力不足</t>
    </r>
    <r>
      <rPr>
        <b/>
        <sz val="11"/>
        <rFont val="ＭＳ Ｐゴシック"/>
        <family val="3"/>
      </rPr>
      <t>　　　　　　　　→4.2へ</t>
    </r>
  </si>
  <si>
    <t>　　(4)選択スケジュールの変更</t>
  </si>
  <si>
    <r>
      <t>　　</t>
    </r>
    <r>
      <rPr>
        <sz val="11"/>
        <rFont val="ＭＳ Ｐゴシック"/>
        <family val="3"/>
      </rPr>
      <t>(1)最適制御アルゴリズムの不適　　</t>
    </r>
    <r>
      <rPr>
        <b/>
        <sz val="11"/>
        <rFont val="ＭＳ Ｐゴシック"/>
        <family val="3"/>
      </rPr>
      <t>→2.9へ</t>
    </r>
  </si>
  <si>
    <r>
      <t>　　(2)容量制御が作動して夜間蓄熱不足　</t>
    </r>
    <r>
      <rPr>
        <b/>
        <sz val="11"/>
        <rFont val="ＭＳ Ｐゴシック"/>
        <family val="3"/>
      </rPr>
      <t>　→4.2へ</t>
    </r>
  </si>
  <si>
    <t>2.11　エネルギー消費量過大</t>
  </si>
  <si>
    <r>
      <t>　　(2)昼間の追従運転が過大　　</t>
    </r>
    <r>
      <rPr>
        <b/>
        <sz val="11"/>
        <rFont val="ＭＳ Ｐゴシック"/>
        <family val="3"/>
      </rPr>
      <t>→2.10へ</t>
    </r>
  </si>
  <si>
    <r>
      <t xml:space="preserve">　　(1) 断熱材の経年劣化  </t>
    </r>
    <r>
      <rPr>
        <b/>
        <sz val="11"/>
        <rFont val="ＭＳ Ｐゴシック"/>
        <family val="3"/>
      </rPr>
      <t xml:space="preserve"> →3.1へ</t>
    </r>
  </si>
  <si>
    <t>2.11.2　ポンプエネルギー</t>
  </si>
  <si>
    <t>・インバーター追加して適正流量に設定</t>
  </si>
  <si>
    <r>
      <t>　　　･変流量制御になっていない　　→</t>
    </r>
    <r>
      <rPr>
        <b/>
        <sz val="11"/>
        <rFont val="ＭＳ Ｐゴシック"/>
        <family val="3"/>
      </rPr>
      <t>2.3へ</t>
    </r>
  </si>
  <si>
    <t>2.12　その他</t>
  </si>
  <si>
    <r>
      <t>・部分補修、または重大な異常でなければ</t>
    </r>
    <r>
      <rPr>
        <sz val="11"/>
        <rFont val="ＭＳ Ｐゴシック"/>
        <family val="3"/>
      </rPr>
      <t>故障検知診断ｱﾙｺﾞﾘｽﾞﾑのﾊﾟﾗﾒｰﾀ変更</t>
    </r>
  </si>
  <si>
    <t>3.2 負荷特性の変化</t>
  </si>
  <si>
    <r>
      <t>・調整すること</t>
    </r>
    <r>
      <rPr>
        <sz val="11"/>
        <rFont val="ＭＳ Ｐゴシック"/>
        <family val="3"/>
      </rPr>
      <t>(ポンプ台数制御・速度制御における端末差圧や定位置圧力設定値など）</t>
    </r>
  </si>
  <si>
    <t>　　　・熱源機異常停止の原因となる　　→4.1へ</t>
  </si>
  <si>
    <t>4.1　熱源機異常停止･緊急停止</t>
  </si>
  <si>
    <t>・エバコン周りの空気バイパスの有無をチェック</t>
  </si>
  <si>
    <t>　　関連事項の点検/修理</t>
  </si>
  <si>
    <r>
      <t>　</t>
    </r>
    <r>
      <rPr>
        <sz val="11"/>
        <rFont val="ＭＳ Ｐゴシック"/>
        <family val="3"/>
      </rPr>
      <t>　(1)本体内蔵の容量制御用出口温度サーモが作動して定温設定制御用サーモと干渉している</t>
    </r>
  </si>
  <si>
    <t>　　(2)起動停止スケジュールのエラー</t>
  </si>
  <si>
    <t>　　　　a)CV値が過大(弁サイズが過大)</t>
  </si>
  <si>
    <t>　　　　b)比例帯の設定が大きすぎる</t>
  </si>
  <si>
    <t>　　　　c)センサ設置位置が不適(設計上の配慮不足)</t>
  </si>
  <si>
    <t>　　(3)on-offコントロール</t>
  </si>
  <si>
    <t>　　(6)制御系ハードウェアの故障</t>
  </si>
  <si>
    <t>　　　　・Hi-Med-Loスイッチにより風量制御している</t>
  </si>
  <si>
    <t>　　(1)槽入力方式の設計/施工ミス</t>
  </si>
  <si>
    <t xml:space="preserve">      ヒートポンプ運転不能　→2.8へ</t>
  </si>
  <si>
    <t>　　　　結果として下記の現象に至る</t>
  </si>
  <si>
    <t>　</t>
  </si>
  <si>
    <r>
      <t xml:space="preserve">　　(1) 断熱材の経年劣化  </t>
    </r>
    <r>
      <rPr>
        <b/>
        <sz val="11"/>
        <rFont val="ＭＳ Ｐゴシック"/>
        <family val="3"/>
      </rPr>
      <t xml:space="preserve"> →3.1へ</t>
    </r>
  </si>
  <si>
    <r>
      <t xml:space="preserve">　 </t>
    </r>
    <r>
      <rPr>
        <b/>
        <sz val="11"/>
        <rFont val="ＭＳ Ｐゴシック"/>
        <family val="3"/>
      </rPr>
      <t xml:space="preserve"> </t>
    </r>
    <r>
      <rPr>
        <sz val="11"/>
        <rFont val="ＭＳ Ｐゴシック"/>
        <family val="3"/>
      </rPr>
      <t>(2) 蓄熱槽の水位低下</t>
    </r>
    <r>
      <rPr>
        <b/>
        <sz val="11"/>
        <rFont val="ＭＳ Ｐゴシック"/>
        <family val="3"/>
      </rPr>
      <t>　　→1.1へ</t>
    </r>
  </si>
  <si>
    <r>
      <t>　　　　・</t>
    </r>
    <r>
      <rPr>
        <sz val="11"/>
        <rFont val="ＭＳ Ｐゴシック"/>
        <family val="3"/>
      </rPr>
      <t>ヒートポンプ出口温度異常</t>
    </r>
    <r>
      <rPr>
        <b/>
        <sz val="11"/>
        <rFont val="ＭＳ Ｐゴシック"/>
        <family val="3"/>
      </rPr>
      <t>　　　　　　　　→2.1へ</t>
    </r>
  </si>
  <si>
    <r>
      <t>　　</t>
    </r>
    <r>
      <rPr>
        <sz val="11"/>
        <rFont val="ＭＳ Ｐゴシック"/>
        <family val="3"/>
      </rPr>
      <t>(2) 蓄熱槽の水位低下</t>
    </r>
    <r>
      <rPr>
        <b/>
        <sz val="11"/>
        <rFont val="ＭＳ Ｐゴシック"/>
        <family val="3"/>
      </rPr>
      <t>　　→1.1へ</t>
    </r>
  </si>
  <si>
    <r>
      <t>　　　　・</t>
    </r>
    <r>
      <rPr>
        <sz val="11"/>
        <rFont val="ＭＳ Ｐゴシック"/>
        <family val="3"/>
      </rPr>
      <t>熱源機からの熱供給がない, または出力が極小　　</t>
    </r>
    <r>
      <rPr>
        <b/>
        <sz val="11"/>
        <rFont val="ＭＳ Ｐゴシック"/>
        <family val="3"/>
      </rPr>
      <t>→1.3へ</t>
    </r>
  </si>
  <si>
    <r>
      <t>　　　　・</t>
    </r>
    <r>
      <rPr>
        <sz val="11"/>
        <rFont val="ＭＳ Ｐゴシック"/>
        <family val="3"/>
      </rPr>
      <t>ヒートポンプ出口温度異常</t>
    </r>
    <r>
      <rPr>
        <b/>
        <sz val="11"/>
        <rFont val="ＭＳ Ｐゴシック"/>
        <family val="3"/>
      </rPr>
      <t>　　　　　　　　→2.1へ</t>
    </r>
  </si>
  <si>
    <r>
      <t>　　　　・</t>
    </r>
    <r>
      <rPr>
        <sz val="11"/>
        <rFont val="ＭＳ Ｐゴシック"/>
        <family val="3"/>
      </rPr>
      <t>槽内温度プロフィル異常</t>
    </r>
    <r>
      <rPr>
        <b/>
        <sz val="11"/>
        <rFont val="ＭＳ Ｐゴシック"/>
        <family val="3"/>
      </rPr>
      <t>　　 　　　　→2.7へ</t>
    </r>
  </si>
  <si>
    <r>
      <t>　　　　・</t>
    </r>
    <r>
      <rPr>
        <sz val="11"/>
        <rFont val="ＭＳ Ｐゴシック"/>
        <family val="3"/>
      </rPr>
      <t>終端槽(還水槽)温度異常</t>
    </r>
    <r>
      <rPr>
        <b/>
        <sz val="11"/>
        <rFont val="ＭＳ Ｐゴシック"/>
        <family val="3"/>
      </rPr>
      <t>　　　　 　　　　→2.6へ</t>
    </r>
  </si>
  <si>
    <r>
      <t>　　　　・</t>
    </r>
    <r>
      <rPr>
        <sz val="11"/>
        <rFont val="ＭＳ Ｐゴシック"/>
        <family val="3"/>
      </rPr>
      <t>始端槽(汲上げ槽)温度異常</t>
    </r>
    <r>
      <rPr>
        <b/>
        <sz val="11"/>
        <rFont val="ＭＳ Ｐゴシック"/>
        <family val="3"/>
      </rPr>
      <t>　　　 　　　　→2.5へ</t>
    </r>
  </si>
  <si>
    <r>
      <t>　　　　・</t>
    </r>
    <r>
      <rPr>
        <sz val="11"/>
        <rFont val="ＭＳ Ｐゴシック"/>
        <family val="3"/>
      </rPr>
      <t>水-水熱交換器一次側還水温度不具合</t>
    </r>
    <r>
      <rPr>
        <b/>
        <sz val="11"/>
        <rFont val="ＭＳ Ｐゴシック"/>
        <family val="3"/>
      </rPr>
      <t>　　　 　　　　→2.4へ</t>
    </r>
  </si>
  <si>
    <r>
      <t>　　　　・</t>
    </r>
    <r>
      <rPr>
        <sz val="11"/>
        <rFont val="ＭＳ Ｐゴシック"/>
        <family val="3"/>
      </rPr>
      <t>二次側還水温度不具合</t>
    </r>
    <r>
      <rPr>
        <b/>
        <sz val="11"/>
        <rFont val="ＭＳ Ｐゴシック"/>
        <family val="3"/>
      </rPr>
      <t>　 　　　　→2.3へ</t>
    </r>
  </si>
  <si>
    <r>
      <t>　　　　・</t>
    </r>
    <r>
      <rPr>
        <sz val="11"/>
        <rFont val="ＭＳ Ｐゴシック"/>
        <family val="3"/>
      </rPr>
      <t>ヒートポンプ出口温度が上下にふらつく　　→2.2へ</t>
    </r>
  </si>
  <si>
    <r>
      <t>　　　　・</t>
    </r>
    <r>
      <rPr>
        <sz val="11"/>
        <rFont val="ＭＳ Ｐゴシック"/>
        <family val="3"/>
      </rPr>
      <t>二次側還水温度不具合</t>
    </r>
    <r>
      <rPr>
        <b/>
        <sz val="11"/>
        <rFont val="ＭＳ Ｐゴシック"/>
        <family val="3"/>
      </rPr>
      <t>　　　　　 →2.3へ</t>
    </r>
  </si>
  <si>
    <r>
      <t>　　　　・</t>
    </r>
    <r>
      <rPr>
        <sz val="11"/>
        <rFont val="ＭＳ Ｐゴシック"/>
        <family val="3"/>
      </rPr>
      <t>水-水熱交換器一次側還水温度不具合　</t>
    </r>
    <r>
      <rPr>
        <b/>
        <sz val="11"/>
        <rFont val="ＭＳ Ｐゴシック"/>
        <family val="3"/>
      </rPr>
      <t>　　 →2.4へ</t>
    </r>
  </si>
  <si>
    <r>
      <t>　　　　・</t>
    </r>
    <r>
      <rPr>
        <sz val="11"/>
        <rFont val="ＭＳ Ｐゴシック"/>
        <family val="3"/>
      </rPr>
      <t>始端槽(汲上げ槽)温度異常</t>
    </r>
    <r>
      <rPr>
        <b/>
        <sz val="11"/>
        <rFont val="ＭＳ Ｐゴシック"/>
        <family val="3"/>
      </rPr>
      <t>　　　　　 →2.5へ</t>
    </r>
  </si>
  <si>
    <r>
      <t>　　　　・</t>
    </r>
    <r>
      <rPr>
        <sz val="11"/>
        <rFont val="ＭＳ Ｐゴシック"/>
        <family val="3"/>
      </rPr>
      <t>終端槽(還水槽)温度異常</t>
    </r>
    <r>
      <rPr>
        <b/>
        <sz val="11"/>
        <rFont val="ＭＳ Ｐゴシック"/>
        <family val="3"/>
      </rPr>
      <t>　　　　　 →2.6へ</t>
    </r>
  </si>
  <si>
    <r>
      <t>　　　　　　・</t>
    </r>
    <r>
      <rPr>
        <i/>
        <sz val="11"/>
        <rFont val="ＭＳ Ｐゴシック"/>
        <family val="3"/>
      </rPr>
      <t>出入口カスケード温度制御の場合</t>
    </r>
  </si>
  <si>
    <r>
      <t>　　　　・</t>
    </r>
    <r>
      <rPr>
        <sz val="11"/>
        <rFont val="ＭＳ Ｐゴシック"/>
        <family val="3"/>
      </rPr>
      <t>センサ／コントローラ故障　　　　　　　　→4.4へ</t>
    </r>
  </si>
  <si>
    <t>　　(1)(スケジュール運転の場合)スケジュール設定の不適切</t>
  </si>
  <si>
    <t>(4)個別診断ルーチン</t>
  </si>
  <si>
    <r>
      <t>重要フォルトベース蓄熱異常診断システム</t>
    </r>
    <r>
      <rPr>
        <sz val="11"/>
        <rFont val="ＭＳ Ｐゴシック"/>
        <family val="3"/>
      </rPr>
      <t>(中原モデル)　　</t>
    </r>
  </si>
  <si>
    <t>重要フォルトベース蓄熱異常診断システム(中原モデル)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</si>
</sst>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5">
    <font>
      <sz val="11"/>
      <name val="ＭＳ Ｐゴシック"/>
      <family val="3"/>
    </font>
    <font>
      <sz val="6"/>
      <name val="ＭＳ Ｐゴシック"/>
      <family val="3"/>
    </font>
    <font>
      <b/>
      <sz val="11"/>
      <name val="ＭＳ Ｐゴシック"/>
      <family val="3"/>
    </font>
    <font>
      <u val="single"/>
      <sz val="8.25"/>
      <color indexed="12"/>
      <name val="ＭＳ Ｐゴシック"/>
      <family val="3"/>
    </font>
    <font>
      <u val="single"/>
      <sz val="8.25"/>
      <color indexed="36"/>
      <name val="ＭＳ Ｐゴシック"/>
      <family val="3"/>
    </font>
    <font>
      <sz val="9"/>
      <name val="ＭＳ Ｐゴシック"/>
      <family val="3"/>
    </font>
    <font>
      <b/>
      <sz val="9"/>
      <name val="ＭＳ Ｐゴシック"/>
      <family val="3"/>
    </font>
    <font>
      <sz val="9"/>
      <color indexed="12"/>
      <name val="ＭＳ Ｐゴシック"/>
      <family val="3"/>
    </font>
    <font>
      <b/>
      <sz val="9"/>
      <color indexed="17"/>
      <name val="ＭＳ Ｐゴシック"/>
      <family val="3"/>
    </font>
    <font>
      <b/>
      <sz val="11"/>
      <color indexed="17"/>
      <name val="ＭＳ Ｐゴシック"/>
      <family val="3"/>
    </font>
    <font>
      <sz val="9"/>
      <color indexed="17"/>
      <name val="ＭＳ Ｐゴシック"/>
      <family val="3"/>
    </font>
    <font>
      <i/>
      <sz val="11"/>
      <name val="ＭＳ Ｐゴシック"/>
      <family val="3"/>
    </font>
    <font>
      <b/>
      <i/>
      <sz val="11"/>
      <name val="ＭＳ Ｐゴシック"/>
      <family val="3"/>
    </font>
    <font>
      <u val="single"/>
      <sz val="11"/>
      <name val="ＭＳ Ｐゴシック"/>
      <family val="3"/>
    </font>
    <font>
      <b/>
      <sz val="8"/>
      <name val="ＭＳ Ｐゴシック"/>
      <family val="2"/>
    </font>
  </fonts>
  <fills count="5">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5"/>
        <bgColor indexed="64"/>
      </patternFill>
    </fill>
  </fills>
  <borders count="44">
    <border>
      <left/>
      <right/>
      <top/>
      <bottom/>
      <diagonal/>
    </border>
    <border>
      <left style="thin"/>
      <right style="thin"/>
      <top>
        <color indexed="63"/>
      </top>
      <bottom>
        <color indexed="63"/>
      </bottom>
    </border>
    <border>
      <left style="thin"/>
      <right style="thin"/>
      <top style="thin"/>
      <bottom style="dashed"/>
    </border>
    <border>
      <left style="thin"/>
      <right style="thin"/>
      <top style="dashed"/>
      <bottom style="dashed"/>
    </border>
    <border>
      <left style="thin"/>
      <right style="thin"/>
      <top>
        <color indexed="63"/>
      </top>
      <bottom style="thin"/>
    </border>
    <border>
      <left style="thin"/>
      <right style="thin"/>
      <top style="thin"/>
      <bottom>
        <color indexed="63"/>
      </bottom>
    </border>
    <border>
      <left style="thin"/>
      <right style="thin"/>
      <top style="dashed"/>
      <bottom>
        <color indexed="63"/>
      </bottom>
    </border>
    <border>
      <left style="thin"/>
      <right style="thin"/>
      <top style="dashed"/>
      <bottom style="thin"/>
    </border>
    <border>
      <left style="thin"/>
      <right>
        <color indexed="63"/>
      </right>
      <top>
        <color indexed="63"/>
      </top>
      <bottom>
        <color indexed="63"/>
      </bottom>
    </border>
    <border>
      <left style="thin"/>
      <right>
        <color indexed="63"/>
      </right>
      <top style="dashed"/>
      <bottom>
        <color indexed="63"/>
      </bottom>
    </border>
    <border>
      <left style="thin"/>
      <right>
        <color indexed="63"/>
      </right>
      <top style="thin"/>
      <bottom>
        <color indexed="63"/>
      </bottom>
    </border>
    <border>
      <left style="thin"/>
      <right>
        <color indexed="63"/>
      </right>
      <top style="medium"/>
      <bottom style="double"/>
    </border>
    <border>
      <left style="thin"/>
      <right style="thin"/>
      <top style="medium"/>
      <bottom style="double"/>
    </border>
    <border>
      <left>
        <color indexed="63"/>
      </left>
      <right style="thin"/>
      <top style="medium"/>
      <bottom style="double"/>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dashed"/>
      <bottom>
        <color indexed="63"/>
      </bottom>
    </border>
    <border>
      <left style="thin"/>
      <right style="thin"/>
      <top style="dotted"/>
      <bottom style="dotted"/>
    </border>
    <border>
      <left style="thin"/>
      <right style="thin"/>
      <top style="dashed"/>
      <bottom style="dotted"/>
    </border>
    <border>
      <left>
        <color indexed="63"/>
      </left>
      <right style="thin"/>
      <top>
        <color indexed="63"/>
      </top>
      <bottom style="dashed"/>
    </border>
    <border>
      <left style="thin"/>
      <right style="thin"/>
      <top>
        <color indexed="63"/>
      </top>
      <bottom style="dashed"/>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double"/>
    </border>
    <border>
      <left style="thin"/>
      <right style="thin"/>
      <top style="thin"/>
      <bottom style="dotted"/>
    </border>
    <border>
      <left style="thin"/>
      <right>
        <color indexed="63"/>
      </right>
      <top>
        <color indexed="63"/>
      </top>
      <bottom style="dashed"/>
    </border>
    <border>
      <left style="thin"/>
      <right style="thin"/>
      <top style="thin"/>
      <bottom style="thin"/>
    </border>
    <border>
      <left style="thin"/>
      <right style="thin"/>
      <top style="dotted"/>
      <bottom style="thin"/>
    </border>
    <border>
      <left style="thin"/>
      <right style="thin"/>
      <top style="dotted"/>
      <bottom style="double"/>
    </border>
    <border>
      <left style="thin"/>
      <right style="thin"/>
      <top>
        <color indexed="63"/>
      </top>
      <bottom style="dotted"/>
    </border>
    <border>
      <left style="thin"/>
      <right style="thin"/>
      <top style="dotted"/>
      <bottom style="dashed"/>
    </border>
    <border>
      <left style="thin"/>
      <right style="thin"/>
      <top style="thin"/>
      <bottom style="double"/>
    </border>
    <border>
      <left style="thin"/>
      <right>
        <color indexed="63"/>
      </right>
      <top style="dashed"/>
      <bottom style="thin"/>
    </border>
    <border>
      <left style="thin"/>
      <right style="thin"/>
      <top style="dotted"/>
      <bottom>
        <color indexed="63"/>
      </bottom>
    </border>
    <border>
      <left>
        <color indexed="63"/>
      </left>
      <right style="thin"/>
      <top style="dashed"/>
      <bottom style="dashed"/>
    </border>
    <border>
      <left>
        <color indexed="63"/>
      </left>
      <right style="thin"/>
      <top style="double"/>
      <bottom style="thin"/>
    </border>
    <border>
      <left>
        <color indexed="63"/>
      </left>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thin"/>
      <bottom style="dashed"/>
    </border>
    <border>
      <left>
        <color indexed="63"/>
      </left>
      <right style="thin"/>
      <top style="dashed"/>
      <bottom style="thin"/>
    </border>
    <border>
      <left style="thin"/>
      <right style="thin"/>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215">
    <xf numFmtId="0" fontId="0" fillId="0" borderId="0" xfId="0" applyAlignment="1">
      <alignment/>
    </xf>
    <xf numFmtId="0" fontId="0" fillId="0" borderId="0" xfId="0" applyAlignment="1">
      <alignment horizontal="center"/>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0" fillId="0" borderId="0" xfId="0" applyAlignment="1">
      <alignment/>
    </xf>
    <xf numFmtId="0" fontId="0" fillId="0" borderId="1" xfId="0" applyFont="1" applyBorder="1" applyAlignment="1">
      <alignment/>
    </xf>
    <xf numFmtId="0" fontId="2" fillId="0" borderId="6" xfId="0" applyFont="1" applyBorder="1" applyAlignment="1">
      <alignment/>
    </xf>
    <xf numFmtId="0" fontId="2" fillId="0" borderId="0" xfId="0" applyFont="1" applyAlignment="1">
      <alignment/>
    </xf>
    <xf numFmtId="0" fontId="2" fillId="0" borderId="7" xfId="0" applyFont="1" applyBorder="1" applyAlignment="1">
      <alignment/>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0" fillId="0" borderId="8" xfId="0" applyFont="1" applyBorder="1" applyAlignment="1">
      <alignment/>
    </xf>
    <xf numFmtId="0" fontId="2" fillId="0" borderId="8" xfId="0" applyFont="1" applyBorder="1" applyAlignment="1">
      <alignment horizontal="left" wrapText="1"/>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0" borderId="10" xfId="0" applyFont="1" applyBorder="1" applyAlignment="1">
      <alignment/>
    </xf>
    <xf numFmtId="0" fontId="2" fillId="0" borderId="14" xfId="0" applyFont="1" applyBorder="1" applyAlignment="1">
      <alignment/>
    </xf>
    <xf numFmtId="0" fontId="2" fillId="0" borderId="8" xfId="0" applyFont="1" applyBorder="1" applyAlignment="1">
      <alignment/>
    </xf>
    <xf numFmtId="0" fontId="2" fillId="0" borderId="5" xfId="0" applyFont="1" applyBorder="1" applyAlignment="1">
      <alignment/>
    </xf>
    <xf numFmtId="0" fontId="2" fillId="0" borderId="1" xfId="0" applyFont="1" applyBorder="1" applyAlignment="1">
      <alignment/>
    </xf>
    <xf numFmtId="0" fontId="2" fillId="0" borderId="4" xfId="0" applyFont="1" applyBorder="1" applyAlignment="1">
      <alignment/>
    </xf>
    <xf numFmtId="0" fontId="0" fillId="0" borderId="8" xfId="0" applyFont="1" applyBorder="1" applyAlignment="1">
      <alignment/>
    </xf>
    <xf numFmtId="0" fontId="2" fillId="0" borderId="5" xfId="0" applyFont="1" applyBorder="1" applyAlignment="1">
      <alignment wrapText="1"/>
    </xf>
    <xf numFmtId="0" fontId="2" fillId="0" borderId="1" xfId="0" applyFont="1" applyBorder="1" applyAlignment="1">
      <alignment wrapText="1"/>
    </xf>
    <xf numFmtId="0" fontId="2" fillId="0" borderId="8" xfId="0" applyFont="1" applyBorder="1" applyAlignment="1" applyProtection="1">
      <alignment/>
      <protection hidden="1"/>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 xfId="0" applyFont="1" applyBorder="1" applyAlignment="1">
      <alignment horizontal="center"/>
    </xf>
    <xf numFmtId="0" fontId="2" fillId="3" borderId="15" xfId="0" applyFont="1" applyFill="1" applyBorder="1" applyAlignment="1">
      <alignment horizontal="center"/>
    </xf>
    <xf numFmtId="0" fontId="2" fillId="3" borderId="19" xfId="0" applyFont="1" applyFill="1" applyBorder="1" applyAlignment="1">
      <alignment horizontal="center"/>
    </xf>
    <xf numFmtId="0" fontId="2" fillId="3" borderId="20" xfId="0" applyFont="1" applyFill="1" applyBorder="1" applyAlignment="1">
      <alignment horizontal="center"/>
    </xf>
    <xf numFmtId="0" fontId="2" fillId="0" borderId="19" xfId="0" applyFont="1" applyBorder="1" applyAlignment="1">
      <alignment horizontal="center"/>
    </xf>
    <xf numFmtId="0" fontId="2" fillId="3" borderId="17" xfId="0" applyFont="1" applyFill="1" applyBorder="1" applyAlignment="1">
      <alignment horizontal="center"/>
    </xf>
    <xf numFmtId="0" fontId="2" fillId="3" borderId="7" xfId="0" applyFont="1" applyFill="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3" borderId="10" xfId="0" applyFont="1" applyFill="1" applyBorder="1" applyAlignment="1">
      <alignment horizontal="center"/>
    </xf>
    <xf numFmtId="0" fontId="2" fillId="3" borderId="3" xfId="0" applyFont="1" applyFill="1" applyBorder="1" applyAlignment="1">
      <alignment horizontal="center"/>
    </xf>
    <xf numFmtId="0" fontId="2" fillId="3" borderId="8" xfId="0" applyFont="1" applyFill="1" applyBorder="1" applyAlignment="1">
      <alignment horizontal="center"/>
    </xf>
    <xf numFmtId="0" fontId="2" fillId="3" borderId="5" xfId="0" applyFont="1" applyFill="1" applyBorder="1" applyAlignment="1">
      <alignment horizontal="center"/>
    </xf>
    <xf numFmtId="0" fontId="2" fillId="3" borderId="1" xfId="0" applyFont="1" applyFill="1" applyBorder="1" applyAlignment="1">
      <alignment horizontal="center"/>
    </xf>
    <xf numFmtId="0" fontId="2" fillId="3" borderId="4" xfId="0" applyFont="1" applyFill="1" applyBorder="1" applyAlignment="1">
      <alignment horizontal="center"/>
    </xf>
    <xf numFmtId="0" fontId="2" fillId="3" borderId="21" xfId="0" applyFont="1" applyFill="1" applyBorder="1" applyAlignment="1">
      <alignment horizontal="center"/>
    </xf>
    <xf numFmtId="0" fontId="2" fillId="3" borderId="19" xfId="0" applyFont="1" applyFill="1" applyBorder="1" applyAlignment="1">
      <alignment horizontal="center" vertical="top" wrapText="1"/>
    </xf>
    <xf numFmtId="0" fontId="2" fillId="0" borderId="19" xfId="0" applyFont="1" applyFill="1" applyBorder="1" applyAlignment="1">
      <alignment horizontal="center"/>
    </xf>
    <xf numFmtId="0" fontId="2" fillId="0" borderId="22" xfId="0" applyFont="1" applyBorder="1" applyAlignment="1">
      <alignment/>
    </xf>
    <xf numFmtId="0" fontId="2" fillId="0" borderId="0" xfId="0" applyFont="1" applyBorder="1" applyAlignment="1">
      <alignment/>
    </xf>
    <xf numFmtId="0" fontId="2" fillId="0" borderId="23" xfId="0" applyFont="1" applyBorder="1" applyAlignment="1">
      <alignment/>
    </xf>
    <xf numFmtId="0" fontId="0" fillId="0" borderId="10" xfId="0" applyFont="1" applyBorder="1" applyAlignment="1">
      <alignment/>
    </xf>
    <xf numFmtId="0" fontId="0" fillId="0" borderId="8" xfId="0" applyFont="1" applyFill="1" applyBorder="1" applyAlignment="1">
      <alignment/>
    </xf>
    <xf numFmtId="0" fontId="0" fillId="0" borderId="5" xfId="0" applyFont="1" applyFill="1" applyBorder="1" applyAlignment="1">
      <alignment/>
    </xf>
    <xf numFmtId="0" fontId="0" fillId="0" borderId="1" xfId="0" applyFont="1" applyFill="1" applyBorder="1" applyAlignment="1">
      <alignment/>
    </xf>
    <xf numFmtId="0" fontId="0" fillId="0" borderId="5" xfId="0" applyFont="1" applyBorder="1" applyAlignment="1">
      <alignment/>
    </xf>
    <xf numFmtId="0" fontId="0" fillId="0" borderId="4" xfId="0" applyFont="1" applyBorder="1" applyAlignment="1">
      <alignment/>
    </xf>
    <xf numFmtId="0" fontId="2" fillId="0" borderId="24" xfId="0" applyFont="1" applyBorder="1" applyAlignment="1">
      <alignment/>
    </xf>
    <xf numFmtId="0" fontId="2" fillId="0" borderId="9" xfId="0" applyFont="1" applyBorder="1" applyAlignment="1">
      <alignment/>
    </xf>
    <xf numFmtId="0" fontId="2" fillId="0" borderId="25" xfId="0" applyFont="1" applyBorder="1" applyAlignment="1">
      <alignment/>
    </xf>
    <xf numFmtId="0" fontId="0" fillId="0" borderId="22" xfId="0" applyFont="1" applyBorder="1" applyAlignment="1">
      <alignment/>
    </xf>
    <xf numFmtId="0" fontId="0" fillId="0" borderId="6" xfId="0" applyFont="1" applyBorder="1" applyAlignment="1">
      <alignment/>
    </xf>
    <xf numFmtId="0" fontId="2" fillId="0" borderId="0" xfId="0" applyFont="1" applyAlignment="1">
      <alignment/>
    </xf>
    <xf numFmtId="0" fontId="2" fillId="0" borderId="26" xfId="0" applyFont="1" applyFill="1" applyBorder="1" applyAlignment="1">
      <alignment horizontal="center"/>
    </xf>
    <xf numFmtId="0" fontId="2" fillId="0" borderId="8" xfId="0" applyFont="1" applyFill="1" applyBorder="1" applyAlignment="1">
      <alignment horizontal="center"/>
    </xf>
    <xf numFmtId="0" fontId="2" fillId="0" borderId="27" xfId="0" applyFont="1" applyBorder="1" applyAlignment="1">
      <alignment/>
    </xf>
    <xf numFmtId="0" fontId="2" fillId="0" borderId="28" xfId="0" applyFont="1" applyBorder="1" applyAlignment="1">
      <alignment/>
    </xf>
    <xf numFmtId="0" fontId="2" fillId="0" borderId="23" xfId="0" applyFont="1" applyBorder="1" applyAlignment="1">
      <alignment/>
    </xf>
    <xf numFmtId="0" fontId="0" fillId="0" borderId="25" xfId="0" applyFont="1" applyBorder="1" applyAlignment="1">
      <alignment/>
    </xf>
    <xf numFmtId="0" fontId="2" fillId="0" borderId="14" xfId="0" applyFont="1" applyBorder="1" applyAlignment="1">
      <alignment/>
    </xf>
    <xf numFmtId="0" fontId="2" fillId="3" borderId="26" xfId="0" applyFont="1" applyFill="1" applyBorder="1" applyAlignment="1">
      <alignment horizontal="center"/>
    </xf>
    <xf numFmtId="0" fontId="2" fillId="0" borderId="20" xfId="0" applyFont="1" applyBorder="1" applyAlignment="1">
      <alignment horizontal="center"/>
    </xf>
    <xf numFmtId="0" fontId="2" fillId="0" borderId="29" xfId="0" applyFont="1" applyBorder="1" applyAlignment="1">
      <alignment horizontal="center"/>
    </xf>
    <xf numFmtId="0" fontId="2" fillId="0" borderId="18" xfId="0" applyFont="1" applyFill="1" applyBorder="1" applyAlignment="1">
      <alignment horizontal="center"/>
    </xf>
    <xf numFmtId="0" fontId="2" fillId="0" borderId="30" xfId="0" applyFont="1" applyBorder="1" applyAlignment="1">
      <alignment horizontal="center"/>
    </xf>
    <xf numFmtId="0" fontId="2" fillId="3" borderId="31" xfId="0" applyFont="1" applyFill="1" applyBorder="1" applyAlignment="1">
      <alignment horizontal="center"/>
    </xf>
    <xf numFmtId="0" fontId="0" fillId="0" borderId="27" xfId="0" applyFont="1" applyBorder="1" applyAlignment="1">
      <alignment/>
    </xf>
    <xf numFmtId="0" fontId="2" fillId="3" borderId="32" xfId="0" applyFont="1" applyFill="1" applyBorder="1" applyAlignment="1">
      <alignment horizontal="center"/>
    </xf>
    <xf numFmtId="0" fontId="2" fillId="0" borderId="1" xfId="0" applyFont="1" applyBorder="1" applyAlignment="1" applyProtection="1">
      <alignment/>
      <protection hidden="1"/>
    </xf>
    <xf numFmtId="0" fontId="0" fillId="0" borderId="1" xfId="0" applyFont="1" applyBorder="1" applyAlignment="1">
      <alignment/>
    </xf>
    <xf numFmtId="0" fontId="0" fillId="0" borderId="5" xfId="0" applyFont="1" applyBorder="1" applyAlignment="1">
      <alignment/>
    </xf>
    <xf numFmtId="0" fontId="2" fillId="0" borderId="1" xfId="0" applyFont="1" applyFill="1" applyBorder="1" applyAlignment="1">
      <alignment horizontal="center"/>
    </xf>
    <xf numFmtId="0" fontId="2" fillId="3" borderId="2" xfId="0" applyFont="1" applyFill="1" applyBorder="1" applyAlignment="1">
      <alignment horizontal="center"/>
    </xf>
    <xf numFmtId="0" fontId="2" fillId="0" borderId="33" xfId="0" applyFont="1" applyBorder="1" applyAlignment="1">
      <alignment/>
    </xf>
    <xf numFmtId="0" fontId="2" fillId="3" borderId="29" xfId="0" applyFont="1" applyFill="1" applyBorder="1" applyAlignment="1">
      <alignment horizontal="center"/>
    </xf>
    <xf numFmtId="0" fontId="2" fillId="0" borderId="26" xfId="0" applyFont="1" applyBorder="1" applyAlignment="1">
      <alignment horizontal="center"/>
    </xf>
    <xf numFmtId="0" fontId="2" fillId="0" borderId="31" xfId="0" applyFont="1" applyFill="1" applyBorder="1" applyAlignment="1">
      <alignment horizontal="center"/>
    </xf>
    <xf numFmtId="0" fontId="2" fillId="0" borderId="34" xfId="0" applyFont="1" applyBorder="1" applyAlignment="1">
      <alignment/>
    </xf>
    <xf numFmtId="0" fontId="0" fillId="0" borderId="3" xfId="0" applyFont="1" applyBorder="1" applyAlignment="1">
      <alignment/>
    </xf>
    <xf numFmtId="0" fontId="2" fillId="3" borderId="35" xfId="0" applyFont="1" applyFill="1" applyBorder="1" applyAlignment="1">
      <alignment horizontal="center"/>
    </xf>
    <xf numFmtId="0" fontId="2" fillId="0" borderId="20" xfId="0" applyFont="1" applyFill="1" applyBorder="1" applyAlignment="1">
      <alignment horizontal="center"/>
    </xf>
    <xf numFmtId="0" fontId="2" fillId="3" borderId="6" xfId="0" applyFont="1" applyFill="1" applyBorder="1" applyAlignment="1">
      <alignment horizontal="center"/>
    </xf>
    <xf numFmtId="0" fontId="2" fillId="0" borderId="35" xfId="0" applyFont="1" applyFill="1" applyBorder="1" applyAlignment="1">
      <alignment horizontal="center"/>
    </xf>
    <xf numFmtId="0" fontId="0" fillId="0" borderId="15" xfId="0" applyFont="1" applyBorder="1" applyAlignment="1">
      <alignment/>
    </xf>
    <xf numFmtId="0" fontId="0" fillId="0" borderId="18" xfId="0" applyFont="1" applyBorder="1" applyAlignment="1">
      <alignment/>
    </xf>
    <xf numFmtId="0" fontId="0" fillId="0" borderId="36"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21" xfId="0" applyFont="1" applyBorder="1" applyAlignment="1">
      <alignment/>
    </xf>
    <xf numFmtId="0" fontId="0" fillId="0" borderId="37" xfId="0" applyFont="1" applyBorder="1" applyAlignment="1">
      <alignment/>
    </xf>
    <xf numFmtId="0" fontId="0" fillId="0" borderId="1" xfId="0" applyFont="1" applyBorder="1" applyAlignment="1">
      <alignment vertical="top" wrapText="1"/>
    </xf>
    <xf numFmtId="0" fontId="0" fillId="0" borderId="17" xfId="0" applyFont="1" applyBorder="1" applyAlignment="1">
      <alignment wrapText="1"/>
    </xf>
    <xf numFmtId="0" fontId="0" fillId="0" borderId="7" xfId="0" applyFont="1" applyBorder="1" applyAlignment="1">
      <alignment/>
    </xf>
    <xf numFmtId="0" fontId="0" fillId="0" borderId="8" xfId="0" applyFont="1" applyBorder="1" applyAlignment="1">
      <alignment wrapText="1"/>
    </xf>
    <xf numFmtId="0" fontId="0" fillId="0" borderId="1" xfId="0" applyFont="1" applyBorder="1" applyAlignment="1">
      <alignment wrapText="1"/>
    </xf>
    <xf numFmtId="0" fontId="2" fillId="0" borderId="38" xfId="0" applyFont="1" applyBorder="1" applyAlignment="1">
      <alignment/>
    </xf>
    <xf numFmtId="0" fontId="2" fillId="0" borderId="0" xfId="0" applyFont="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2" fillId="0" borderId="39" xfId="0" applyFont="1" applyBorder="1" applyAlignment="1">
      <alignment/>
    </xf>
    <xf numFmtId="0" fontId="2" fillId="0" borderId="40" xfId="0" applyFont="1" applyBorder="1" applyAlignment="1">
      <alignment/>
    </xf>
    <xf numFmtId="0" fontId="2" fillId="0" borderId="37" xfId="0" applyFont="1" applyBorder="1" applyAlignment="1">
      <alignment/>
    </xf>
    <xf numFmtId="0" fontId="0" fillId="0" borderId="15" xfId="0" applyFont="1" applyBorder="1" applyAlignment="1">
      <alignment/>
    </xf>
    <xf numFmtId="0" fontId="0" fillId="0" borderId="18" xfId="0" applyFont="1" applyBorder="1" applyAlignment="1">
      <alignment/>
    </xf>
    <xf numFmtId="0" fontId="0" fillId="0" borderId="21" xfId="0" applyFont="1" applyBorder="1" applyAlignment="1">
      <alignment/>
    </xf>
    <xf numFmtId="0" fontId="0" fillId="0" borderId="17" xfId="0" applyFont="1" applyBorder="1" applyAlignment="1">
      <alignment/>
    </xf>
    <xf numFmtId="0" fontId="0" fillId="0" borderId="36" xfId="0" applyFont="1" applyBorder="1" applyAlignment="1">
      <alignment/>
    </xf>
    <xf numFmtId="0" fontId="0" fillId="0" borderId="16" xfId="0" applyFont="1" applyBorder="1" applyAlignment="1">
      <alignment/>
    </xf>
    <xf numFmtId="0" fontId="0" fillId="0" borderId="22" xfId="0" applyFont="1" applyBorder="1" applyAlignment="1">
      <alignment/>
    </xf>
    <xf numFmtId="0" fontId="0" fillId="0" borderId="5" xfId="0" applyFont="1" applyBorder="1" applyAlignment="1">
      <alignment vertical="top" wrapText="1"/>
    </xf>
    <xf numFmtId="0" fontId="0" fillId="0" borderId="25" xfId="0" applyFont="1" applyBorder="1" applyAlignment="1">
      <alignment/>
    </xf>
    <xf numFmtId="0" fontId="0" fillId="0" borderId="41" xfId="0" applyFont="1" applyBorder="1" applyAlignment="1">
      <alignment/>
    </xf>
    <xf numFmtId="49" fontId="0" fillId="0" borderId="17" xfId="0" applyNumberFormat="1" applyFont="1" applyBorder="1" applyAlignment="1">
      <alignment/>
    </xf>
    <xf numFmtId="0" fontId="12" fillId="0" borderId="6" xfId="0" applyFont="1" applyBorder="1" applyAlignment="1">
      <alignment/>
    </xf>
    <xf numFmtId="0" fontId="0" fillId="0" borderId="18" xfId="0" applyFont="1" applyBorder="1" applyAlignment="1">
      <alignment/>
    </xf>
    <xf numFmtId="0" fontId="0" fillId="0" borderId="0" xfId="0" applyFont="1" applyAlignment="1">
      <alignment/>
    </xf>
    <xf numFmtId="0" fontId="0" fillId="0" borderId="42" xfId="0" applyFont="1" applyBorder="1" applyAlignment="1">
      <alignment/>
    </xf>
    <xf numFmtId="0" fontId="0" fillId="0" borderId="17" xfId="0" applyFont="1" applyBorder="1" applyAlignment="1">
      <alignment vertical="top" wrapText="1"/>
    </xf>
    <xf numFmtId="0" fontId="0" fillId="0" borderId="0" xfId="0" applyFont="1" applyBorder="1" applyAlignment="1">
      <alignment/>
    </xf>
    <xf numFmtId="0" fontId="0" fillId="0" borderId="7" xfId="0" applyFont="1" applyBorder="1" applyAlignment="1">
      <alignment/>
    </xf>
    <xf numFmtId="0" fontId="2" fillId="0" borderId="28" xfId="0" applyFont="1" applyBorder="1" applyAlignment="1">
      <alignment/>
    </xf>
    <xf numFmtId="0" fontId="2" fillId="0" borderId="17" xfId="0" applyFont="1" applyBorder="1" applyAlignment="1">
      <alignment/>
    </xf>
    <xf numFmtId="0" fontId="2" fillId="0" borderId="6" xfId="0" applyFont="1" applyBorder="1" applyAlignment="1">
      <alignment/>
    </xf>
    <xf numFmtId="0" fontId="0" fillId="0" borderId="6" xfId="0" applyFont="1" applyBorder="1" applyAlignment="1">
      <alignment/>
    </xf>
    <xf numFmtId="0" fontId="0" fillId="0" borderId="3" xfId="0" applyFont="1" applyBorder="1" applyAlignment="1">
      <alignment/>
    </xf>
    <xf numFmtId="0" fontId="0" fillId="0" borderId="8" xfId="0" applyFont="1" applyBorder="1" applyAlignment="1">
      <alignment horizontal="left"/>
    </xf>
    <xf numFmtId="0" fontId="0" fillId="0" borderId="1" xfId="0" applyFont="1" applyFill="1" applyBorder="1" applyAlignment="1">
      <alignment/>
    </xf>
    <xf numFmtId="0" fontId="0" fillId="0" borderId="5" xfId="0" applyFont="1" applyFill="1" applyBorder="1" applyAlignment="1">
      <alignment/>
    </xf>
    <xf numFmtId="0" fontId="0" fillId="0" borderId="4" xfId="0" applyFont="1" applyBorder="1" applyAlignment="1">
      <alignment/>
    </xf>
    <xf numFmtId="0" fontId="0" fillId="0" borderId="23"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1" xfId="0" applyFont="1" applyBorder="1" applyAlignment="1">
      <alignment/>
    </xf>
    <xf numFmtId="0" fontId="0" fillId="0" borderId="9" xfId="0" applyFont="1" applyBorder="1" applyAlignment="1">
      <alignment/>
    </xf>
    <xf numFmtId="0" fontId="2" fillId="0" borderId="40" xfId="0" applyFont="1" applyBorder="1" applyAlignment="1">
      <alignment horizontal="center"/>
    </xf>
    <xf numFmtId="0" fontId="13" fillId="4" borderId="32" xfId="16" applyFont="1" applyFill="1" applyBorder="1" applyAlignment="1">
      <alignment horizontal="center"/>
    </xf>
    <xf numFmtId="0" fontId="0" fillId="0" borderId="21" xfId="0" applyFont="1" applyBorder="1" applyAlignment="1">
      <alignment/>
    </xf>
    <xf numFmtId="0" fontId="0" fillId="0" borderId="0" xfId="0" applyFont="1" applyBorder="1" applyAlignment="1">
      <alignment/>
    </xf>
    <xf numFmtId="0" fontId="0" fillId="0" borderId="0" xfId="0" applyFont="1" applyAlignment="1">
      <alignment/>
    </xf>
    <xf numFmtId="0" fontId="13" fillId="4" borderId="1" xfId="16" applyFont="1" applyFill="1" applyBorder="1" applyAlignment="1">
      <alignment horizontal="center"/>
    </xf>
    <xf numFmtId="0" fontId="0" fillId="0" borderId="17" xfId="0" applyFont="1" applyBorder="1" applyAlignment="1">
      <alignment/>
    </xf>
    <xf numFmtId="0" fontId="13" fillId="4" borderId="33" xfId="16" applyFont="1" applyFill="1" applyBorder="1" applyAlignment="1">
      <alignment horizontal="center"/>
    </xf>
    <xf numFmtId="0" fontId="2" fillId="0" borderId="40" xfId="0" applyFont="1" applyBorder="1" applyAlignment="1">
      <alignment horizontal="center" vertical="top"/>
    </xf>
    <xf numFmtId="0" fontId="0" fillId="0" borderId="1" xfId="0" applyFont="1" applyBorder="1" applyAlignment="1">
      <alignment horizontal="center"/>
    </xf>
    <xf numFmtId="0" fontId="0" fillId="0" borderId="19" xfId="0" applyFont="1" applyBorder="1" applyAlignment="1">
      <alignment horizontal="center"/>
    </xf>
    <xf numFmtId="0" fontId="13" fillId="4" borderId="19" xfId="16" applyFont="1" applyFill="1" applyBorder="1" applyAlignment="1">
      <alignment horizontal="center"/>
    </xf>
    <xf numFmtId="0" fontId="0" fillId="0" borderId="17" xfId="0" applyFont="1" applyBorder="1" applyAlignment="1">
      <alignment/>
    </xf>
    <xf numFmtId="0" fontId="0" fillId="0" borderId="26" xfId="0" applyFont="1" applyBorder="1" applyAlignment="1">
      <alignment horizontal="center"/>
    </xf>
    <xf numFmtId="0" fontId="0" fillId="0" borderId="35" xfId="0" applyFont="1" applyBorder="1" applyAlignment="1">
      <alignment horizontal="center"/>
    </xf>
    <xf numFmtId="0" fontId="0" fillId="0" borderId="20" xfId="0" applyFont="1" applyBorder="1" applyAlignment="1">
      <alignment horizontal="center"/>
    </xf>
    <xf numFmtId="0" fontId="0" fillId="0" borderId="29" xfId="0" applyFont="1" applyBorder="1" applyAlignment="1">
      <alignment horizontal="center"/>
    </xf>
    <xf numFmtId="0" fontId="13" fillId="4" borderId="31" xfId="16" applyFont="1" applyFill="1" applyBorder="1" applyAlignment="1">
      <alignment horizontal="center"/>
    </xf>
    <xf numFmtId="0" fontId="13" fillId="4" borderId="35" xfId="16" applyFont="1" applyFill="1" applyBorder="1" applyAlignment="1">
      <alignment horizontal="center"/>
    </xf>
    <xf numFmtId="0" fontId="13" fillId="4" borderId="7" xfId="16" applyFont="1" applyFill="1" applyBorder="1" applyAlignment="1">
      <alignment horizontal="center"/>
    </xf>
    <xf numFmtId="0" fontId="0" fillId="0" borderId="42" xfId="0" applyFont="1" applyBorder="1" applyAlignment="1">
      <alignment/>
    </xf>
    <xf numFmtId="0" fontId="13" fillId="4" borderId="17" xfId="16" applyFont="1" applyFill="1" applyBorder="1" applyAlignment="1">
      <alignment horizontal="center"/>
    </xf>
    <xf numFmtId="0" fontId="13" fillId="4" borderId="15" xfId="16" applyFont="1" applyFill="1" applyBorder="1" applyAlignment="1">
      <alignment horizontal="center"/>
    </xf>
    <xf numFmtId="0" fontId="0" fillId="0" borderId="15" xfId="0" applyFont="1" applyBorder="1" applyAlignment="1">
      <alignment/>
    </xf>
    <xf numFmtId="0" fontId="13" fillId="4" borderId="36" xfId="16" applyFont="1" applyFill="1" applyBorder="1" applyAlignment="1">
      <alignment horizontal="center"/>
    </xf>
    <xf numFmtId="0" fontId="0" fillId="0" borderId="36" xfId="0" applyFont="1" applyBorder="1" applyAlignment="1">
      <alignment/>
    </xf>
    <xf numFmtId="0" fontId="13" fillId="4" borderId="22" xfId="16" applyFont="1" applyFill="1" applyBorder="1" applyAlignment="1">
      <alignment horizontal="center"/>
    </xf>
    <xf numFmtId="0" fontId="0" fillId="0" borderId="1" xfId="0" applyFont="1" applyBorder="1" applyAlignment="1">
      <alignment/>
    </xf>
    <xf numFmtId="0" fontId="0" fillId="0" borderId="1" xfId="0" applyFont="1" applyBorder="1" applyAlignment="1">
      <alignment/>
    </xf>
    <xf numFmtId="0" fontId="0" fillId="0" borderId="22" xfId="0" applyFont="1" applyBorder="1" applyAlignment="1">
      <alignment/>
    </xf>
    <xf numFmtId="0" fontId="13" fillId="4" borderId="21" xfId="16" applyFont="1" applyFill="1" applyBorder="1" applyAlignment="1">
      <alignment horizontal="center"/>
    </xf>
    <xf numFmtId="0" fontId="13" fillId="4" borderId="18" xfId="16" applyFont="1" applyFill="1" applyBorder="1" applyAlignment="1">
      <alignment horizontal="center"/>
    </xf>
    <xf numFmtId="0" fontId="0" fillId="0" borderId="18" xfId="0" applyFont="1" applyBorder="1" applyAlignment="1">
      <alignment/>
    </xf>
    <xf numFmtId="0" fontId="13" fillId="4" borderId="41" xfId="16" applyFont="1" applyFill="1" applyBorder="1" applyAlignment="1">
      <alignment horizontal="center"/>
    </xf>
    <xf numFmtId="0" fontId="0" fillId="0" borderId="41" xfId="0" applyFont="1" applyBorder="1" applyAlignment="1">
      <alignment/>
    </xf>
    <xf numFmtId="0" fontId="0" fillId="0" borderId="17" xfId="0" applyFont="1" applyBorder="1" applyAlignment="1">
      <alignment wrapText="1"/>
    </xf>
    <xf numFmtId="0" fontId="13" fillId="0" borderId="19" xfId="16" applyFont="1" applyFill="1" applyBorder="1" applyAlignment="1">
      <alignment horizontal="center"/>
    </xf>
    <xf numFmtId="0" fontId="0" fillId="0" borderId="22" xfId="0" applyFont="1" applyBorder="1" applyAlignment="1">
      <alignment/>
    </xf>
    <xf numFmtId="0" fontId="13" fillId="4" borderId="4" xfId="16" applyFont="1" applyFill="1" applyBorder="1" applyAlignment="1">
      <alignment horizontal="center"/>
    </xf>
    <xf numFmtId="0" fontId="0" fillId="0" borderId="6" xfId="0" applyFont="1" applyBorder="1" applyAlignment="1">
      <alignment/>
    </xf>
    <xf numFmtId="0" fontId="13" fillId="4" borderId="3" xfId="16" applyFont="1" applyFill="1" applyBorder="1" applyAlignment="1">
      <alignment horizontal="center"/>
    </xf>
    <xf numFmtId="0" fontId="0" fillId="0" borderId="24" xfId="0" applyFont="1" applyBorder="1" applyAlignment="1">
      <alignment/>
    </xf>
    <xf numFmtId="0" fontId="0" fillId="0" borderId="4" xfId="0" applyFont="1" applyBorder="1" applyAlignment="1">
      <alignment/>
    </xf>
    <xf numFmtId="0" fontId="13" fillId="0" borderId="26" xfId="16" applyFont="1" applyFill="1" applyBorder="1" applyAlignment="1">
      <alignment horizontal="center"/>
    </xf>
    <xf numFmtId="0" fontId="13" fillId="4" borderId="26" xfId="16" applyFont="1" applyFill="1" applyBorder="1" applyAlignment="1">
      <alignment horizontal="center"/>
    </xf>
    <xf numFmtId="0" fontId="13" fillId="4" borderId="16" xfId="16" applyFont="1" applyFill="1" applyBorder="1" applyAlignment="1">
      <alignment horizontal="center"/>
    </xf>
    <xf numFmtId="0" fontId="0" fillId="0" borderId="16" xfId="0" applyFont="1" applyBorder="1" applyAlignment="1">
      <alignment/>
    </xf>
    <xf numFmtId="0" fontId="12" fillId="0" borderId="5" xfId="0" applyFont="1" applyBorder="1" applyAlignment="1">
      <alignment/>
    </xf>
    <xf numFmtId="0" fontId="0" fillId="0" borderId="15" xfId="0" applyFont="1" applyBorder="1" applyAlignment="1">
      <alignment/>
    </xf>
    <xf numFmtId="0" fontId="2" fillId="0" borderId="5" xfId="0" applyFont="1" applyBorder="1" applyAlignment="1">
      <alignment wrapText="1"/>
    </xf>
    <xf numFmtId="0" fontId="2" fillId="0" borderId="1" xfId="0" applyFont="1" applyBorder="1" applyAlignment="1">
      <alignment wrapText="1"/>
    </xf>
    <xf numFmtId="0" fontId="2" fillId="3" borderId="5" xfId="0" applyFont="1" applyFill="1" applyBorder="1" applyAlignment="1">
      <alignment horizontal="center" vertical="top"/>
    </xf>
    <xf numFmtId="0" fontId="0" fillId="0" borderId="1" xfId="0" applyFont="1" applyBorder="1" applyAlignment="1">
      <alignment horizontal="center" vertical="top"/>
    </xf>
    <xf numFmtId="0" fontId="0" fillId="0" borderId="4" xfId="0" applyFont="1" applyBorder="1" applyAlignment="1">
      <alignment horizontal="center" vertical="top"/>
    </xf>
    <xf numFmtId="0" fontId="2" fillId="3" borderId="5" xfId="0" applyFont="1" applyFill="1" applyBorder="1" applyAlignment="1">
      <alignment horizontal="center" vertical="top" wrapText="1"/>
    </xf>
    <xf numFmtId="0" fontId="0" fillId="0" borderId="1" xfId="0" applyFont="1" applyBorder="1" applyAlignment="1">
      <alignment/>
    </xf>
    <xf numFmtId="0" fontId="0" fillId="0" borderId="4" xfId="0" applyFont="1" applyBorder="1" applyAlignment="1">
      <alignment/>
    </xf>
    <xf numFmtId="0" fontId="2" fillId="3" borderId="1" xfId="0" applyFont="1" applyFill="1" applyBorder="1" applyAlignment="1">
      <alignment horizontal="center" vertical="top"/>
    </xf>
    <xf numFmtId="0" fontId="0" fillId="0" borderId="25" xfId="0" applyFont="1" applyBorder="1" applyAlignment="1">
      <alignment horizontal="center" vertical="top"/>
    </xf>
    <xf numFmtId="0" fontId="2" fillId="3" borderId="4" xfId="0" applyFont="1" applyFill="1" applyBorder="1" applyAlignment="1">
      <alignment horizontal="center" vertical="top"/>
    </xf>
    <xf numFmtId="0" fontId="2" fillId="3" borderId="43" xfId="0" applyFont="1" applyFill="1" applyBorder="1" applyAlignment="1">
      <alignment horizontal="center" vertical="top"/>
    </xf>
    <xf numFmtId="0" fontId="2" fillId="3" borderId="25" xfId="0" applyFont="1" applyFill="1" applyBorder="1" applyAlignment="1">
      <alignment horizontal="center" vertical="top"/>
    </xf>
    <xf numFmtId="0" fontId="2" fillId="0" borderId="1" xfId="0" applyFont="1" applyBorder="1" applyAlignment="1">
      <alignment horizontal="center" vertical="top"/>
    </xf>
    <xf numFmtId="0" fontId="2" fillId="0" borderId="4" xfId="0" applyFont="1" applyBorder="1" applyAlignment="1">
      <alignment horizontal="center" vertical="top"/>
    </xf>
    <xf numFmtId="0" fontId="0" fillId="0" borderId="1" xfId="0" applyFont="1" applyBorder="1" applyAlignment="1">
      <alignment horizontal="center" vertical="top"/>
    </xf>
    <xf numFmtId="0" fontId="0" fillId="0" borderId="25" xfId="0"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5.png" /><Relationship Id="rId4"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5.png" /><Relationship Id="rId4"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752475</xdr:colOff>
      <xdr:row>129</xdr:row>
      <xdr:rowOff>38100</xdr:rowOff>
    </xdr:from>
    <xdr:to>
      <xdr:col>0</xdr:col>
      <xdr:colOff>3343275</xdr:colOff>
      <xdr:row>135</xdr:row>
      <xdr:rowOff>38100</xdr:rowOff>
    </xdr:to>
    <xdr:pic>
      <xdr:nvPicPr>
        <xdr:cNvPr id="1" name="Picture 16"/>
        <xdr:cNvPicPr preferRelativeResize="1">
          <a:picLocks noChangeAspect="1"/>
        </xdr:cNvPicPr>
      </xdr:nvPicPr>
      <xdr:blipFill>
        <a:blip r:embed="rId1"/>
        <a:stretch>
          <a:fillRect/>
        </a:stretch>
      </xdr:blipFill>
      <xdr:spPr>
        <a:xfrm>
          <a:off x="752475" y="21364575"/>
          <a:ext cx="2590800" cy="971550"/>
        </a:xfrm>
        <a:prstGeom prst="rect">
          <a:avLst/>
        </a:prstGeom>
        <a:noFill/>
        <a:ln w="1" cmpd="sng">
          <a:noFill/>
        </a:ln>
      </xdr:spPr>
    </xdr:pic>
    <xdr:clientData/>
  </xdr:twoCellAnchor>
  <xdr:twoCellAnchor>
    <xdr:from>
      <xdr:col>0</xdr:col>
      <xdr:colOff>523875</xdr:colOff>
      <xdr:row>115</xdr:row>
      <xdr:rowOff>152400</xdr:rowOff>
    </xdr:from>
    <xdr:to>
      <xdr:col>0</xdr:col>
      <xdr:colOff>3381375</xdr:colOff>
      <xdr:row>121</xdr:row>
      <xdr:rowOff>66675</xdr:rowOff>
    </xdr:to>
    <xdr:grpSp>
      <xdr:nvGrpSpPr>
        <xdr:cNvPr id="2" name="Group 17"/>
        <xdr:cNvGrpSpPr>
          <a:grpSpLocks/>
        </xdr:cNvGrpSpPr>
      </xdr:nvGrpSpPr>
      <xdr:grpSpPr>
        <a:xfrm>
          <a:off x="523875" y="19211925"/>
          <a:ext cx="2857500" cy="885825"/>
          <a:chOff x="31" y="1953"/>
          <a:chExt cx="318" cy="109"/>
        </a:xfrm>
        <a:solidFill>
          <a:srgbClr val="FFFFFF"/>
        </a:solidFill>
      </xdr:grpSpPr>
      <xdr:pic>
        <xdr:nvPicPr>
          <xdr:cNvPr id="3" name="Picture 18"/>
          <xdr:cNvPicPr preferRelativeResize="1">
            <a:picLocks noChangeAspect="1"/>
          </xdr:cNvPicPr>
        </xdr:nvPicPr>
        <xdr:blipFill>
          <a:blip r:embed="rId2"/>
          <a:stretch>
            <a:fillRect/>
          </a:stretch>
        </xdr:blipFill>
        <xdr:spPr>
          <a:xfrm>
            <a:off x="195" y="1954"/>
            <a:ext cx="154" cy="107"/>
          </a:xfrm>
          <a:prstGeom prst="rect">
            <a:avLst/>
          </a:prstGeom>
          <a:noFill/>
          <a:ln w="9525" cmpd="sng">
            <a:noFill/>
          </a:ln>
        </xdr:spPr>
      </xdr:pic>
      <xdr:pic>
        <xdr:nvPicPr>
          <xdr:cNvPr id="4" name="Picture 19"/>
          <xdr:cNvPicPr preferRelativeResize="1">
            <a:picLocks noChangeAspect="1"/>
          </xdr:cNvPicPr>
        </xdr:nvPicPr>
        <xdr:blipFill>
          <a:blip r:embed="rId3"/>
          <a:stretch>
            <a:fillRect/>
          </a:stretch>
        </xdr:blipFill>
        <xdr:spPr>
          <a:xfrm>
            <a:off x="31" y="1953"/>
            <a:ext cx="168" cy="109"/>
          </a:xfrm>
          <a:prstGeom prst="rect">
            <a:avLst/>
          </a:prstGeom>
          <a:noFill/>
          <a:ln w="9525" cmpd="sng">
            <a:noFill/>
          </a:ln>
        </xdr:spPr>
      </xdr:pic>
    </xdr:grpSp>
    <xdr:clientData/>
  </xdr:twoCellAnchor>
  <xdr:twoCellAnchor>
    <xdr:from>
      <xdr:col>0</xdr:col>
      <xdr:colOff>523875</xdr:colOff>
      <xdr:row>122</xdr:row>
      <xdr:rowOff>57150</xdr:rowOff>
    </xdr:from>
    <xdr:to>
      <xdr:col>0</xdr:col>
      <xdr:colOff>3371850</xdr:colOff>
      <xdr:row>128</xdr:row>
      <xdr:rowOff>19050</xdr:rowOff>
    </xdr:to>
    <xdr:grpSp>
      <xdr:nvGrpSpPr>
        <xdr:cNvPr id="5" name="Group 20"/>
        <xdr:cNvGrpSpPr>
          <a:grpSpLocks/>
        </xdr:cNvGrpSpPr>
      </xdr:nvGrpSpPr>
      <xdr:grpSpPr>
        <a:xfrm>
          <a:off x="523875" y="20250150"/>
          <a:ext cx="2847975" cy="933450"/>
          <a:chOff x="32" y="2083"/>
          <a:chExt cx="316" cy="109"/>
        </a:xfrm>
        <a:solidFill>
          <a:srgbClr val="FFFFFF"/>
        </a:solidFill>
      </xdr:grpSpPr>
      <xdr:pic>
        <xdr:nvPicPr>
          <xdr:cNvPr id="6" name="Picture 21"/>
          <xdr:cNvPicPr preferRelativeResize="1">
            <a:picLocks noChangeAspect="1"/>
          </xdr:cNvPicPr>
        </xdr:nvPicPr>
        <xdr:blipFill>
          <a:blip r:embed="rId4"/>
          <a:stretch>
            <a:fillRect/>
          </a:stretch>
        </xdr:blipFill>
        <xdr:spPr>
          <a:xfrm>
            <a:off x="195" y="2085"/>
            <a:ext cx="153" cy="105"/>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695325</xdr:colOff>
      <xdr:row>129</xdr:row>
      <xdr:rowOff>38100</xdr:rowOff>
    </xdr:from>
    <xdr:to>
      <xdr:col>0</xdr:col>
      <xdr:colOff>3219450</xdr:colOff>
      <xdr:row>135</xdr:row>
      <xdr:rowOff>9525</xdr:rowOff>
    </xdr:to>
    <xdr:pic>
      <xdr:nvPicPr>
        <xdr:cNvPr id="1" name="Picture 15"/>
        <xdr:cNvPicPr preferRelativeResize="1">
          <a:picLocks noChangeAspect="1"/>
        </xdr:cNvPicPr>
      </xdr:nvPicPr>
      <xdr:blipFill>
        <a:blip r:embed="rId1"/>
        <a:stretch>
          <a:fillRect/>
        </a:stretch>
      </xdr:blipFill>
      <xdr:spPr>
        <a:xfrm>
          <a:off x="695325" y="21355050"/>
          <a:ext cx="2524125" cy="942975"/>
        </a:xfrm>
        <a:prstGeom prst="rect">
          <a:avLst/>
        </a:prstGeom>
        <a:noFill/>
        <a:ln w="1" cmpd="sng">
          <a:noFill/>
        </a:ln>
      </xdr:spPr>
    </xdr:pic>
    <xdr:clientData/>
  </xdr:twoCellAnchor>
  <xdr:twoCellAnchor>
    <xdr:from>
      <xdr:col>0</xdr:col>
      <xdr:colOff>495300</xdr:colOff>
      <xdr:row>115</xdr:row>
      <xdr:rowOff>152400</xdr:rowOff>
    </xdr:from>
    <xdr:to>
      <xdr:col>0</xdr:col>
      <xdr:colOff>3352800</xdr:colOff>
      <xdr:row>121</xdr:row>
      <xdr:rowOff>66675</xdr:rowOff>
    </xdr:to>
    <xdr:grpSp>
      <xdr:nvGrpSpPr>
        <xdr:cNvPr id="2" name="Group 19"/>
        <xdr:cNvGrpSpPr>
          <a:grpSpLocks/>
        </xdr:cNvGrpSpPr>
      </xdr:nvGrpSpPr>
      <xdr:grpSpPr>
        <a:xfrm>
          <a:off x="495300" y="19202400"/>
          <a:ext cx="2857500" cy="885825"/>
          <a:chOff x="31" y="1953"/>
          <a:chExt cx="318" cy="109"/>
        </a:xfrm>
        <a:solidFill>
          <a:srgbClr val="FFFFFF"/>
        </a:solidFill>
      </xdr:grpSpPr>
      <xdr:pic>
        <xdr:nvPicPr>
          <xdr:cNvPr id="3" name="Picture 13"/>
          <xdr:cNvPicPr preferRelativeResize="1">
            <a:picLocks noChangeAspect="1"/>
          </xdr:cNvPicPr>
        </xdr:nvPicPr>
        <xdr:blipFill>
          <a:blip r:embed="rId2"/>
          <a:stretch>
            <a:fillRect/>
          </a:stretch>
        </xdr:blipFill>
        <xdr:spPr>
          <a:xfrm>
            <a:off x="195" y="1954"/>
            <a:ext cx="154" cy="107"/>
          </a:xfrm>
          <a:prstGeom prst="rect">
            <a:avLst/>
          </a:prstGeom>
          <a:noFill/>
          <a:ln w="9525" cmpd="sng">
            <a:noFill/>
          </a:ln>
        </xdr:spPr>
      </xdr:pic>
      <xdr:pic>
        <xdr:nvPicPr>
          <xdr:cNvPr id="4" name="Picture 17"/>
          <xdr:cNvPicPr preferRelativeResize="1">
            <a:picLocks noChangeAspect="1"/>
          </xdr:cNvPicPr>
        </xdr:nvPicPr>
        <xdr:blipFill>
          <a:blip r:embed="rId3"/>
          <a:stretch>
            <a:fillRect/>
          </a:stretch>
        </xdr:blipFill>
        <xdr:spPr>
          <a:xfrm>
            <a:off x="31" y="1953"/>
            <a:ext cx="168" cy="109"/>
          </a:xfrm>
          <a:prstGeom prst="rect">
            <a:avLst/>
          </a:prstGeom>
          <a:noFill/>
          <a:ln w="9525" cmpd="sng">
            <a:noFill/>
          </a:ln>
        </xdr:spPr>
      </xdr:pic>
    </xdr:grpSp>
    <xdr:clientData/>
  </xdr:twoCellAnchor>
  <xdr:twoCellAnchor>
    <xdr:from>
      <xdr:col>0</xdr:col>
      <xdr:colOff>523875</xdr:colOff>
      <xdr:row>122</xdr:row>
      <xdr:rowOff>66675</xdr:rowOff>
    </xdr:from>
    <xdr:to>
      <xdr:col>0</xdr:col>
      <xdr:colOff>3371850</xdr:colOff>
      <xdr:row>128</xdr:row>
      <xdr:rowOff>28575</xdr:rowOff>
    </xdr:to>
    <xdr:grpSp>
      <xdr:nvGrpSpPr>
        <xdr:cNvPr id="5" name="Group 20"/>
        <xdr:cNvGrpSpPr>
          <a:grpSpLocks/>
        </xdr:cNvGrpSpPr>
      </xdr:nvGrpSpPr>
      <xdr:grpSpPr>
        <a:xfrm>
          <a:off x="523875" y="20250150"/>
          <a:ext cx="2847975" cy="933450"/>
          <a:chOff x="32" y="2083"/>
          <a:chExt cx="316" cy="109"/>
        </a:xfrm>
        <a:solidFill>
          <a:srgbClr val="FFFFFF"/>
        </a:solidFill>
      </xdr:grpSpPr>
      <xdr:pic>
        <xdr:nvPicPr>
          <xdr:cNvPr id="6" name="Picture 14"/>
          <xdr:cNvPicPr preferRelativeResize="1">
            <a:picLocks noChangeAspect="1"/>
          </xdr:cNvPicPr>
        </xdr:nvPicPr>
        <xdr:blipFill>
          <a:blip r:embed="rId4"/>
          <a:stretch>
            <a:fillRect/>
          </a:stretch>
        </xdr:blipFill>
        <xdr:spPr>
          <a:xfrm>
            <a:off x="195" y="2085"/>
            <a:ext cx="153" cy="105"/>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85"/>
  <sheetViews>
    <sheetView showZeros="0" view="pageBreakPreview" zoomScaleSheetLayoutView="100" workbookViewId="0" topLeftCell="A1">
      <selection activeCell="C11" sqref="C11"/>
    </sheetView>
  </sheetViews>
  <sheetFormatPr defaultColWidth="9.00390625" defaultRowHeight="13.5"/>
  <cols>
    <col min="1" max="1" width="48.375" style="10" customWidth="1"/>
    <col min="2" max="2" width="0.5" style="10" customWidth="1"/>
    <col min="3" max="3" width="60.25390625" style="111" customWidth="1"/>
    <col min="4" max="4" width="82.375" style="112" customWidth="1"/>
    <col min="5" max="16384" width="9.00390625" style="112" customWidth="1"/>
  </cols>
  <sheetData>
    <row r="1" spans="1:3" ht="13.5">
      <c r="A1" s="10" t="s">
        <v>421</v>
      </c>
      <c r="C1" s="146"/>
    </row>
    <row r="2" ht="14.25" customHeight="1" thickBot="1">
      <c r="C2" s="146"/>
    </row>
    <row r="3" spans="1:4" s="113" customFormat="1" ht="14.25" customHeight="1" thickBot="1">
      <c r="A3" s="17" t="s">
        <v>91</v>
      </c>
      <c r="B3" s="17"/>
      <c r="C3" s="18" t="s">
        <v>94</v>
      </c>
      <c r="D3" s="19" t="s">
        <v>95</v>
      </c>
    </row>
    <row r="4" spans="1:4" ht="12.75" customHeight="1" thickTop="1">
      <c r="A4" s="114" t="s">
        <v>148</v>
      </c>
      <c r="B4" s="115"/>
      <c r="C4" s="115"/>
      <c r="D4" s="116"/>
    </row>
    <row r="5" spans="1:4" ht="12.75" customHeight="1">
      <c r="A5" s="20" t="s">
        <v>299</v>
      </c>
      <c r="B5" s="20"/>
      <c r="C5" s="6" t="s">
        <v>216</v>
      </c>
      <c r="D5" s="117" t="s">
        <v>217</v>
      </c>
    </row>
    <row r="6" spans="1:4" ht="12.75" customHeight="1">
      <c r="A6" s="22"/>
      <c r="B6" s="22"/>
      <c r="C6" s="9" t="s">
        <v>218</v>
      </c>
      <c r="D6" s="118" t="s">
        <v>219</v>
      </c>
    </row>
    <row r="7" spans="1:4" ht="12.75" customHeight="1">
      <c r="A7" s="21"/>
      <c r="B7" s="21"/>
      <c r="C7" s="4" t="s">
        <v>17</v>
      </c>
      <c r="D7" s="119" t="s">
        <v>18</v>
      </c>
    </row>
    <row r="8" spans="1:4" ht="12.75" customHeight="1">
      <c r="A8" s="20" t="s">
        <v>300</v>
      </c>
      <c r="B8" s="20"/>
      <c r="C8" s="2" t="s">
        <v>220</v>
      </c>
      <c r="D8" s="120" t="s">
        <v>109</v>
      </c>
    </row>
    <row r="9" spans="1:4" ht="12.75" customHeight="1">
      <c r="A9" s="22"/>
      <c r="B9" s="22"/>
      <c r="C9" s="4" t="s">
        <v>221</v>
      </c>
      <c r="D9" s="121" t="s">
        <v>222</v>
      </c>
    </row>
    <row r="10" spans="1:4" ht="12.75" customHeight="1">
      <c r="A10" s="21"/>
      <c r="B10" s="21"/>
      <c r="C10" s="5" t="s">
        <v>223</v>
      </c>
      <c r="D10" s="122" t="s">
        <v>108</v>
      </c>
    </row>
    <row r="11" spans="1:4" ht="12.75" customHeight="1">
      <c r="A11" s="22" t="s">
        <v>301</v>
      </c>
      <c r="B11" s="22"/>
      <c r="C11" s="2" t="s">
        <v>96</v>
      </c>
      <c r="D11" s="120"/>
    </row>
    <row r="12" spans="1:4" ht="12.75" customHeight="1">
      <c r="A12" s="22" t="s">
        <v>203</v>
      </c>
      <c r="B12" s="22"/>
      <c r="C12" s="8" t="s">
        <v>224</v>
      </c>
      <c r="D12" s="120" t="s">
        <v>225</v>
      </c>
    </row>
    <row r="13" spans="1:4" ht="12.75" customHeight="1">
      <c r="A13" s="22"/>
      <c r="B13" s="22"/>
      <c r="C13" s="8" t="s">
        <v>390</v>
      </c>
      <c r="D13" s="120" t="s">
        <v>226</v>
      </c>
    </row>
    <row r="14" spans="1:4" ht="12.75" customHeight="1">
      <c r="A14" s="22"/>
      <c r="B14" s="22"/>
      <c r="C14" s="8" t="s">
        <v>38</v>
      </c>
      <c r="D14" s="120" t="s">
        <v>227</v>
      </c>
    </row>
    <row r="15" spans="1:4" ht="12.75" customHeight="1">
      <c r="A15" s="22"/>
      <c r="B15" s="22"/>
      <c r="C15" s="2" t="s">
        <v>291</v>
      </c>
      <c r="D15" s="123"/>
    </row>
    <row r="16" spans="1:5" ht="12.75" customHeight="1">
      <c r="A16" s="22"/>
      <c r="B16" s="22"/>
      <c r="C16" s="4" t="s">
        <v>32</v>
      </c>
      <c r="D16" s="121" t="s">
        <v>228</v>
      </c>
      <c r="E16" s="26"/>
    </row>
    <row r="17" spans="1:4" ht="12.75" customHeight="1">
      <c r="A17" s="22"/>
      <c r="B17" s="22"/>
      <c r="C17" s="2" t="s">
        <v>33</v>
      </c>
      <c r="D17" s="120" t="s">
        <v>229</v>
      </c>
    </row>
    <row r="18" spans="1:4" ht="12.75" customHeight="1">
      <c r="A18" s="22"/>
      <c r="B18" s="22"/>
      <c r="C18" s="8"/>
      <c r="D18" s="120" t="s">
        <v>230</v>
      </c>
    </row>
    <row r="19" spans="1:4" ht="12.75" customHeight="1">
      <c r="A19" s="22"/>
      <c r="B19" s="22"/>
      <c r="C19" s="8"/>
      <c r="D19" s="120" t="s">
        <v>231</v>
      </c>
    </row>
    <row r="20" spans="1:4" ht="12.75" customHeight="1">
      <c r="A20" s="22"/>
      <c r="B20" s="22"/>
      <c r="C20" s="8"/>
      <c r="D20" s="120" t="s">
        <v>232</v>
      </c>
    </row>
    <row r="21" spans="1:4" ht="12.75" customHeight="1">
      <c r="A21" s="22"/>
      <c r="B21" s="22"/>
      <c r="C21" s="8"/>
      <c r="D21" s="120" t="s">
        <v>302</v>
      </c>
    </row>
    <row r="22" spans="1:4" ht="12.75" customHeight="1">
      <c r="A22" s="22"/>
      <c r="B22" s="22"/>
      <c r="C22" s="8"/>
      <c r="D22" s="120" t="s">
        <v>303</v>
      </c>
    </row>
    <row r="23" spans="1:4" ht="12.75" customHeight="1">
      <c r="A23" s="24"/>
      <c r="B23" s="24"/>
      <c r="C23" s="2" t="s">
        <v>270</v>
      </c>
      <c r="D23" s="120"/>
    </row>
    <row r="24" spans="1:4" ht="12.75" customHeight="1">
      <c r="A24" s="25"/>
      <c r="B24" s="109"/>
      <c r="C24" s="5" t="s">
        <v>206</v>
      </c>
      <c r="D24" s="122"/>
    </row>
    <row r="25" spans="1:4" ht="27.75" customHeight="1">
      <c r="A25" s="23" t="s">
        <v>271</v>
      </c>
      <c r="B25" s="23"/>
      <c r="C25" s="6" t="s">
        <v>272</v>
      </c>
      <c r="D25" s="124" t="s">
        <v>274</v>
      </c>
    </row>
    <row r="26" spans="1:4" ht="12.75" customHeight="1">
      <c r="A26" s="24"/>
      <c r="B26" s="24"/>
      <c r="C26" s="2" t="s">
        <v>273</v>
      </c>
      <c r="D26" s="83"/>
    </row>
    <row r="27" spans="1:4" ht="12.75" customHeight="1">
      <c r="A27" s="24"/>
      <c r="B27" s="24"/>
      <c r="C27" s="8" t="s">
        <v>419</v>
      </c>
      <c r="D27" s="83" t="s">
        <v>275</v>
      </c>
    </row>
    <row r="28" spans="1:4" ht="12.75" customHeight="1">
      <c r="A28" s="24"/>
      <c r="B28" s="24"/>
      <c r="C28" s="8" t="s">
        <v>276</v>
      </c>
      <c r="D28" s="83" t="s">
        <v>277</v>
      </c>
    </row>
    <row r="29" spans="1:4" ht="12.75" customHeight="1" thickBot="1">
      <c r="A29" s="63"/>
      <c r="B29" s="63"/>
      <c r="C29" s="72" t="s">
        <v>304</v>
      </c>
      <c r="D29" s="125"/>
    </row>
    <row r="30" spans="1:4" ht="12.75" customHeight="1" thickTop="1">
      <c r="A30" s="114" t="s">
        <v>149</v>
      </c>
      <c r="B30" s="115"/>
      <c r="C30" s="115"/>
      <c r="D30" s="116"/>
    </row>
    <row r="31" spans="1:4" ht="12.75" customHeight="1">
      <c r="A31" s="20" t="s">
        <v>305</v>
      </c>
      <c r="B31" s="20"/>
      <c r="C31" s="3" t="s">
        <v>97</v>
      </c>
      <c r="D31" s="126" t="s">
        <v>233</v>
      </c>
    </row>
    <row r="32" spans="1:4" ht="12.75" customHeight="1">
      <c r="A32" s="22"/>
      <c r="B32" s="22"/>
      <c r="C32" s="2" t="s">
        <v>306</v>
      </c>
      <c r="D32" s="120"/>
    </row>
    <row r="33" spans="1:4" ht="12.75" customHeight="1">
      <c r="A33" s="22"/>
      <c r="B33" s="22"/>
      <c r="C33" s="8" t="s">
        <v>234</v>
      </c>
      <c r="D33" s="120" t="s">
        <v>235</v>
      </c>
    </row>
    <row r="34" spans="1:4" ht="12.75" customHeight="1">
      <c r="A34" s="22"/>
      <c r="B34" s="22"/>
      <c r="C34" s="8" t="s">
        <v>92</v>
      </c>
      <c r="D34" s="127" t="s">
        <v>307</v>
      </c>
    </row>
    <row r="35" spans="1:4" ht="12.75" customHeight="1">
      <c r="A35" s="22"/>
      <c r="B35" s="22"/>
      <c r="C35" s="8" t="s">
        <v>391</v>
      </c>
      <c r="D35" s="120" t="s">
        <v>236</v>
      </c>
    </row>
    <row r="36" spans="1:4" ht="12.75" customHeight="1">
      <c r="A36" s="22"/>
      <c r="B36" s="22"/>
      <c r="C36" s="8" t="s">
        <v>392</v>
      </c>
      <c r="D36" s="120" t="s">
        <v>237</v>
      </c>
    </row>
    <row r="37" spans="1:4" ht="12.75" customHeight="1">
      <c r="A37" s="22"/>
      <c r="B37" s="22"/>
      <c r="C37" s="8" t="s">
        <v>393</v>
      </c>
      <c r="D37" s="120" t="s">
        <v>150</v>
      </c>
    </row>
    <row r="38" spans="1:4" ht="12.75" customHeight="1">
      <c r="A38" s="22"/>
      <c r="B38" s="22"/>
      <c r="C38" s="8" t="s">
        <v>308</v>
      </c>
      <c r="D38" s="120" t="s">
        <v>64</v>
      </c>
    </row>
    <row r="39" spans="1:4" ht="12.75" customHeight="1">
      <c r="A39" s="22"/>
      <c r="B39" s="22"/>
      <c r="C39" s="8" t="s">
        <v>309</v>
      </c>
      <c r="D39" s="120"/>
    </row>
    <row r="40" spans="1:4" ht="12.75" customHeight="1">
      <c r="A40" s="22"/>
      <c r="B40" s="22"/>
      <c r="C40" s="8" t="s">
        <v>67</v>
      </c>
      <c r="D40" s="120" t="s">
        <v>65</v>
      </c>
    </row>
    <row r="41" spans="1:4" ht="12.75" customHeight="1">
      <c r="A41" s="22"/>
      <c r="B41" s="22"/>
      <c r="C41" s="8" t="s">
        <v>68</v>
      </c>
      <c r="D41" s="120" t="s">
        <v>310</v>
      </c>
    </row>
    <row r="42" spans="1:4" ht="12.75" customHeight="1">
      <c r="A42" s="22"/>
      <c r="B42" s="22"/>
      <c r="C42" s="8" t="s">
        <v>417</v>
      </c>
      <c r="D42" s="120"/>
    </row>
    <row r="43" spans="1:4" ht="12.75" customHeight="1">
      <c r="A43" s="22"/>
      <c r="B43" s="22"/>
      <c r="C43" s="8" t="s">
        <v>69</v>
      </c>
      <c r="D43" s="120" t="s">
        <v>66</v>
      </c>
    </row>
    <row r="44" spans="1:4" ht="12.75" customHeight="1">
      <c r="A44" s="22"/>
      <c r="B44" s="22"/>
      <c r="C44" s="8" t="s">
        <v>39</v>
      </c>
      <c r="D44" s="120" t="s">
        <v>238</v>
      </c>
    </row>
    <row r="45" spans="1:4" ht="12.75" customHeight="1">
      <c r="A45" s="29"/>
      <c r="B45" s="22"/>
      <c r="C45" s="2" t="s">
        <v>292</v>
      </c>
      <c r="D45" s="83"/>
    </row>
    <row r="46" spans="1:4" ht="12.75" customHeight="1">
      <c r="A46" s="29"/>
      <c r="B46" s="22"/>
      <c r="C46" s="2" t="s">
        <v>418</v>
      </c>
      <c r="D46" s="120"/>
    </row>
    <row r="47" spans="1:4" ht="12.75" customHeight="1">
      <c r="A47" s="29"/>
      <c r="B47" s="22"/>
      <c r="C47" s="64" t="s">
        <v>207</v>
      </c>
      <c r="D47" s="120"/>
    </row>
    <row r="48" spans="1:4" ht="12.75" customHeight="1">
      <c r="A48" s="29"/>
      <c r="B48" s="22"/>
      <c r="C48" s="8" t="s">
        <v>289</v>
      </c>
      <c r="D48" s="120" t="s">
        <v>311</v>
      </c>
    </row>
    <row r="49" spans="1:4" ht="12.75" customHeight="1">
      <c r="A49" s="29"/>
      <c r="B49" s="22"/>
      <c r="C49" s="8" t="s">
        <v>312</v>
      </c>
      <c r="D49" s="120" t="s">
        <v>290</v>
      </c>
    </row>
    <row r="50" spans="1:4" ht="12.75" customHeight="1">
      <c r="A50" s="22"/>
      <c r="B50" s="22"/>
      <c r="C50" s="9" t="s">
        <v>313</v>
      </c>
      <c r="D50" s="118"/>
    </row>
    <row r="51" spans="1:4" ht="12.75" customHeight="1">
      <c r="A51" s="22"/>
      <c r="B51" s="22"/>
      <c r="C51" s="8" t="s">
        <v>208</v>
      </c>
      <c r="D51" s="120"/>
    </row>
    <row r="52" spans="1:4" ht="12.75" customHeight="1">
      <c r="A52" s="22"/>
      <c r="B52" s="22"/>
      <c r="C52" s="8" t="s">
        <v>34</v>
      </c>
      <c r="D52" s="120" t="s">
        <v>35</v>
      </c>
    </row>
    <row r="53" spans="1:4" s="130" customFormat="1" ht="12.75" customHeight="1">
      <c r="A53" s="23" t="s">
        <v>36</v>
      </c>
      <c r="B53" s="22"/>
      <c r="C53" s="196" t="s">
        <v>57</v>
      </c>
      <c r="D53" s="197"/>
    </row>
    <row r="54" spans="1:4" ht="12.75" customHeight="1">
      <c r="A54" s="22"/>
      <c r="B54" s="22"/>
      <c r="C54" s="147" t="s">
        <v>314</v>
      </c>
      <c r="D54" s="120"/>
    </row>
    <row r="55" spans="1:4" ht="12.75" customHeight="1">
      <c r="A55" s="22"/>
      <c r="B55" s="22"/>
      <c r="C55" s="147" t="s">
        <v>58</v>
      </c>
      <c r="D55" s="120"/>
    </row>
    <row r="56" spans="1:4" s="130" customFormat="1" ht="12.75" customHeight="1">
      <c r="A56" s="22"/>
      <c r="B56" s="22"/>
      <c r="C56" s="128" t="s">
        <v>59</v>
      </c>
      <c r="D56" s="129"/>
    </row>
    <row r="57" spans="1:4" ht="12.75" customHeight="1">
      <c r="A57" s="22"/>
      <c r="B57" s="22"/>
      <c r="C57" s="147" t="s">
        <v>60</v>
      </c>
      <c r="D57" s="120"/>
    </row>
    <row r="58" spans="1:4" ht="12.75" customHeight="1">
      <c r="A58" s="20" t="s">
        <v>315</v>
      </c>
      <c r="B58" s="20"/>
      <c r="C58" s="6" t="s">
        <v>98</v>
      </c>
      <c r="D58" s="117"/>
    </row>
    <row r="59" spans="1:4" ht="12.75" customHeight="1">
      <c r="A59" s="26" t="s">
        <v>13</v>
      </c>
      <c r="B59" s="22"/>
      <c r="C59" s="8" t="s">
        <v>132</v>
      </c>
      <c r="D59" s="120" t="s">
        <v>151</v>
      </c>
    </row>
    <row r="60" spans="1:4" ht="12.75" customHeight="1">
      <c r="A60" s="26" t="s">
        <v>14</v>
      </c>
      <c r="B60" s="22"/>
      <c r="C60" s="8" t="s">
        <v>131</v>
      </c>
      <c r="D60" s="120" t="s">
        <v>152</v>
      </c>
    </row>
    <row r="61" spans="1:4" ht="12.75" customHeight="1">
      <c r="A61" s="26" t="s">
        <v>15</v>
      </c>
      <c r="B61" s="22"/>
      <c r="C61" s="8" t="s">
        <v>394</v>
      </c>
      <c r="D61" s="120" t="s">
        <v>153</v>
      </c>
    </row>
    <row r="62" spans="1:4" ht="12.75" customHeight="1">
      <c r="A62" s="26" t="s">
        <v>16</v>
      </c>
      <c r="B62" s="22"/>
      <c r="C62" s="8" t="s">
        <v>239</v>
      </c>
      <c r="D62" s="127" t="s">
        <v>71</v>
      </c>
    </row>
    <row r="63" spans="1:4" ht="12.75" customHeight="1">
      <c r="A63" s="22"/>
      <c r="B63" s="22"/>
      <c r="C63" s="8" t="s">
        <v>86</v>
      </c>
      <c r="D63" s="120" t="s">
        <v>236</v>
      </c>
    </row>
    <row r="64" spans="1:4" ht="12.75" customHeight="1">
      <c r="A64" s="22"/>
      <c r="B64" s="22"/>
      <c r="C64" s="8" t="s">
        <v>240</v>
      </c>
      <c r="D64" s="120" t="s">
        <v>237</v>
      </c>
    </row>
    <row r="65" spans="1:4" ht="12.75" customHeight="1">
      <c r="A65" s="22"/>
      <c r="B65" s="22"/>
      <c r="C65" s="8" t="s">
        <v>241</v>
      </c>
      <c r="D65" s="120" t="s">
        <v>242</v>
      </c>
    </row>
    <row r="66" spans="1:4" ht="12.75" customHeight="1">
      <c r="A66" s="22"/>
      <c r="B66" s="22"/>
      <c r="C66" s="8" t="s">
        <v>243</v>
      </c>
      <c r="D66" s="120" t="s">
        <v>238</v>
      </c>
    </row>
    <row r="67" spans="1:4" ht="12.75" customHeight="1">
      <c r="A67" s="22"/>
      <c r="B67" s="22"/>
      <c r="C67" s="8" t="s">
        <v>70</v>
      </c>
      <c r="D67" s="120" t="s">
        <v>72</v>
      </c>
    </row>
    <row r="68" spans="1:4" ht="12.75" customHeight="1">
      <c r="A68" s="22"/>
      <c r="B68" s="22"/>
      <c r="C68" s="8" t="s">
        <v>136</v>
      </c>
      <c r="D68" s="120" t="s">
        <v>137</v>
      </c>
    </row>
    <row r="69" spans="1:4" ht="12.75" customHeight="1">
      <c r="A69" s="22"/>
      <c r="B69" s="22"/>
      <c r="C69" s="8" t="s">
        <v>395</v>
      </c>
      <c r="D69" s="120" t="s">
        <v>73</v>
      </c>
    </row>
    <row r="70" spans="1:4" ht="12.75" customHeight="1">
      <c r="A70" s="22"/>
      <c r="B70" s="22"/>
      <c r="C70" s="8" t="s">
        <v>316</v>
      </c>
      <c r="D70" s="120"/>
    </row>
    <row r="71" spans="1:4" ht="12.75" customHeight="1">
      <c r="A71" s="22"/>
      <c r="B71" s="22"/>
      <c r="C71" s="64" t="s">
        <v>293</v>
      </c>
      <c r="D71" s="119"/>
    </row>
    <row r="72" spans="1:4" ht="12.75" customHeight="1">
      <c r="A72" s="22"/>
      <c r="B72" s="22"/>
      <c r="C72" s="2" t="s">
        <v>161</v>
      </c>
      <c r="D72" s="120"/>
    </row>
    <row r="73" spans="1:4" ht="12.75" customHeight="1">
      <c r="A73" s="22"/>
      <c r="B73" s="22"/>
      <c r="C73" s="8" t="s">
        <v>163</v>
      </c>
      <c r="D73" s="120" t="s">
        <v>162</v>
      </c>
    </row>
    <row r="74" spans="1:4" ht="12.75" customHeight="1">
      <c r="A74" s="22"/>
      <c r="B74" s="22"/>
      <c r="C74" s="8" t="s">
        <v>317</v>
      </c>
      <c r="D74" s="120"/>
    </row>
    <row r="75" spans="1:4" ht="12.75" customHeight="1">
      <c r="A75" s="22"/>
      <c r="B75" s="22"/>
      <c r="C75" s="8" t="s">
        <v>318</v>
      </c>
      <c r="D75" s="120"/>
    </row>
    <row r="76" spans="1:4" ht="12.75" customHeight="1">
      <c r="A76" s="22"/>
      <c r="B76" s="22"/>
      <c r="C76" s="9" t="s">
        <v>133</v>
      </c>
      <c r="D76" s="118"/>
    </row>
    <row r="77" spans="1:4" ht="12.75" customHeight="1">
      <c r="A77" s="22"/>
      <c r="B77" s="22"/>
      <c r="C77" s="8" t="s">
        <v>134</v>
      </c>
      <c r="D77" s="120" t="s">
        <v>154</v>
      </c>
    </row>
    <row r="78" spans="1:4" ht="12.75" customHeight="1">
      <c r="A78" s="22"/>
      <c r="B78" s="22"/>
      <c r="C78" s="8" t="s">
        <v>74</v>
      </c>
      <c r="D78" s="120" t="s">
        <v>75</v>
      </c>
    </row>
    <row r="79" spans="1:4" ht="12.75" customHeight="1">
      <c r="A79" s="22"/>
      <c r="B79" s="22"/>
      <c r="C79" s="8" t="s">
        <v>76</v>
      </c>
      <c r="D79" s="83"/>
    </row>
    <row r="80" spans="1:4" ht="12.75" customHeight="1">
      <c r="A80" s="22"/>
      <c r="B80" s="22"/>
      <c r="C80" s="8" t="s">
        <v>78</v>
      </c>
      <c r="D80" s="120" t="s">
        <v>135</v>
      </c>
    </row>
    <row r="81" spans="1:4" ht="12.75" customHeight="1">
      <c r="A81" s="22"/>
      <c r="B81" s="22"/>
      <c r="C81" s="8" t="s">
        <v>396</v>
      </c>
      <c r="D81" s="120" t="s">
        <v>319</v>
      </c>
    </row>
    <row r="82" spans="1:4" ht="12.75" customHeight="1">
      <c r="A82" s="22"/>
      <c r="B82" s="22"/>
      <c r="C82" s="8" t="s">
        <v>77</v>
      </c>
      <c r="D82" s="120" t="s">
        <v>320</v>
      </c>
    </row>
    <row r="83" spans="1:4" ht="12.75" customHeight="1">
      <c r="A83" s="22"/>
      <c r="B83" s="22"/>
      <c r="C83" s="8" t="s">
        <v>138</v>
      </c>
      <c r="D83" s="120"/>
    </row>
    <row r="84" spans="1:4" ht="12.75" customHeight="1">
      <c r="A84" s="22"/>
      <c r="B84" s="22"/>
      <c r="C84" s="8" t="s">
        <v>139</v>
      </c>
      <c r="D84" s="120" t="s">
        <v>155</v>
      </c>
    </row>
    <row r="85" spans="1:4" ht="12.75" customHeight="1">
      <c r="A85" s="22"/>
      <c r="B85" s="22"/>
      <c r="C85" s="8" t="s">
        <v>7</v>
      </c>
      <c r="D85" s="120"/>
    </row>
    <row r="86" spans="1:4" ht="12.75" customHeight="1">
      <c r="A86" s="22"/>
      <c r="B86" s="22"/>
      <c r="C86" s="11" t="s">
        <v>209</v>
      </c>
      <c r="D86" s="131"/>
    </row>
    <row r="87" spans="1:4" ht="12.75" customHeight="1">
      <c r="A87" s="20" t="s">
        <v>321</v>
      </c>
      <c r="B87" s="20"/>
      <c r="C87" s="6" t="s">
        <v>147</v>
      </c>
      <c r="D87" s="117"/>
    </row>
    <row r="88" spans="1:4" ht="12.75" customHeight="1">
      <c r="A88" s="22"/>
      <c r="B88" s="22"/>
      <c r="C88" s="8" t="s">
        <v>322</v>
      </c>
      <c r="D88" s="120"/>
    </row>
    <row r="89" spans="1:4" ht="12.75" customHeight="1">
      <c r="A89" s="22"/>
      <c r="B89" s="22"/>
      <c r="C89" s="8" t="s">
        <v>244</v>
      </c>
      <c r="D89" s="120"/>
    </row>
    <row r="90" spans="1:4" ht="28.5" customHeight="1">
      <c r="A90" s="22"/>
      <c r="B90" s="22"/>
      <c r="C90" s="104" t="s">
        <v>140</v>
      </c>
      <c r="D90" s="132" t="s">
        <v>323</v>
      </c>
    </row>
    <row r="91" spans="1:4" ht="12.75" customHeight="1">
      <c r="A91" s="22"/>
      <c r="B91" s="22"/>
      <c r="C91" s="8" t="s">
        <v>141</v>
      </c>
      <c r="D91" s="120"/>
    </row>
    <row r="92" spans="1:4" ht="12.75" customHeight="1">
      <c r="A92" s="22"/>
      <c r="B92" s="22"/>
      <c r="C92" s="8" t="s">
        <v>142</v>
      </c>
      <c r="D92" s="120" t="s">
        <v>156</v>
      </c>
    </row>
    <row r="93" spans="1:4" ht="12.75" customHeight="1">
      <c r="A93" s="22"/>
      <c r="B93" s="22"/>
      <c r="C93" s="8" t="s">
        <v>143</v>
      </c>
      <c r="D93" s="120" t="s">
        <v>157</v>
      </c>
    </row>
    <row r="94" spans="1:4" ht="12.75" customHeight="1">
      <c r="A94" s="22"/>
      <c r="B94" s="22"/>
      <c r="C94" s="8" t="s">
        <v>324</v>
      </c>
      <c r="D94" s="120"/>
    </row>
    <row r="95" spans="1:4" ht="12.75" customHeight="1">
      <c r="A95" s="22"/>
      <c r="B95" s="22"/>
      <c r="C95" s="8" t="s">
        <v>325</v>
      </c>
      <c r="D95" s="120"/>
    </row>
    <row r="96" spans="1:4" ht="12.75" customHeight="1">
      <c r="A96" s="22"/>
      <c r="B96" s="22"/>
      <c r="C96" s="8" t="s">
        <v>144</v>
      </c>
      <c r="D96" s="120"/>
    </row>
    <row r="97" spans="1:4" ht="12.75" customHeight="1">
      <c r="A97" s="22"/>
      <c r="B97" s="22"/>
      <c r="C97" s="8" t="s">
        <v>145</v>
      </c>
      <c r="D97" s="120" t="s">
        <v>158</v>
      </c>
    </row>
    <row r="98" spans="1:4" ht="12.75" customHeight="1">
      <c r="A98" s="22"/>
      <c r="B98" s="22"/>
      <c r="C98" s="8" t="s">
        <v>8</v>
      </c>
      <c r="D98" s="120"/>
    </row>
    <row r="99" spans="1:4" ht="12.75" customHeight="1">
      <c r="A99" s="23" t="s">
        <v>326</v>
      </c>
      <c r="B99" s="23"/>
      <c r="C99" s="3" t="s">
        <v>327</v>
      </c>
      <c r="D99" s="126"/>
    </row>
    <row r="100" spans="1:4" ht="12.75" customHeight="1">
      <c r="A100" s="22"/>
      <c r="B100" s="22"/>
      <c r="C100" s="8" t="s">
        <v>328</v>
      </c>
      <c r="D100" s="120"/>
    </row>
    <row r="101" spans="1:4" ht="12.75" customHeight="1">
      <c r="A101" s="22"/>
      <c r="B101" s="22"/>
      <c r="C101" s="9" t="s">
        <v>100</v>
      </c>
      <c r="D101" s="118" t="s">
        <v>245</v>
      </c>
    </row>
    <row r="102" spans="1:4" ht="12.75" customHeight="1">
      <c r="A102" s="22"/>
      <c r="B102" s="22"/>
      <c r="C102" s="8" t="s">
        <v>329</v>
      </c>
      <c r="D102" s="120"/>
    </row>
    <row r="103" spans="1:4" ht="12.75" customHeight="1">
      <c r="A103" s="22"/>
      <c r="B103" s="22"/>
      <c r="C103" s="8" t="s">
        <v>9</v>
      </c>
      <c r="D103" s="120"/>
    </row>
    <row r="104" spans="1:4" ht="12.75" customHeight="1">
      <c r="A104" s="20" t="s">
        <v>330</v>
      </c>
      <c r="B104" s="20"/>
      <c r="C104" s="6" t="s">
        <v>99</v>
      </c>
      <c r="D104" s="117"/>
    </row>
    <row r="105" spans="1:4" ht="12.75" customHeight="1">
      <c r="A105" s="22"/>
      <c r="B105" s="22"/>
      <c r="C105" s="8" t="s">
        <v>87</v>
      </c>
      <c r="D105" s="120" t="s">
        <v>331</v>
      </c>
    </row>
    <row r="106" spans="1:4" ht="12.75" customHeight="1">
      <c r="A106" s="22"/>
      <c r="B106" s="22"/>
      <c r="C106" s="8" t="s">
        <v>105</v>
      </c>
      <c r="D106" s="120" t="s">
        <v>88</v>
      </c>
    </row>
    <row r="107" spans="1:4" ht="12.75" customHeight="1">
      <c r="A107" s="22"/>
      <c r="B107" s="22"/>
      <c r="C107" s="4" t="s">
        <v>332</v>
      </c>
      <c r="D107" s="121"/>
    </row>
    <row r="108" spans="1:4" ht="12.75" customHeight="1">
      <c r="A108" s="22"/>
      <c r="B108" s="22"/>
      <c r="C108" s="9" t="s">
        <v>294</v>
      </c>
      <c r="D108" s="118"/>
    </row>
    <row r="109" spans="1:4" ht="12.75" customHeight="1">
      <c r="A109" s="22"/>
      <c r="B109" s="22"/>
      <c r="C109" s="9" t="s">
        <v>100</v>
      </c>
      <c r="D109" s="118" t="s">
        <v>245</v>
      </c>
    </row>
    <row r="110" spans="1:4" ht="12.75" customHeight="1">
      <c r="A110" s="22"/>
      <c r="B110" s="22"/>
      <c r="C110" s="8" t="s">
        <v>329</v>
      </c>
      <c r="D110" s="120"/>
    </row>
    <row r="111" spans="1:4" ht="12.75" customHeight="1">
      <c r="A111" s="22"/>
      <c r="B111" s="22"/>
      <c r="C111" s="8" t="s">
        <v>9</v>
      </c>
      <c r="D111" s="120"/>
    </row>
    <row r="112" spans="1:4" ht="12.75" customHeight="1">
      <c r="A112" s="22"/>
      <c r="B112" s="22"/>
      <c r="C112" s="9" t="s">
        <v>159</v>
      </c>
      <c r="D112" s="118"/>
    </row>
    <row r="113" spans="1:4" ht="12.75" customHeight="1">
      <c r="A113" s="22"/>
      <c r="B113" s="22"/>
      <c r="C113" s="8" t="s">
        <v>333</v>
      </c>
      <c r="D113" s="120"/>
    </row>
    <row r="114" spans="1:4" ht="12.75" customHeight="1">
      <c r="A114" s="22"/>
      <c r="B114" s="22"/>
      <c r="C114" s="8" t="s">
        <v>106</v>
      </c>
      <c r="D114" s="120" t="s">
        <v>160</v>
      </c>
    </row>
    <row r="115" spans="1:4" ht="12.75" customHeight="1">
      <c r="A115" s="20" t="s">
        <v>334</v>
      </c>
      <c r="B115" s="20"/>
      <c r="C115" s="6" t="s">
        <v>89</v>
      </c>
      <c r="D115" s="117" t="s">
        <v>246</v>
      </c>
    </row>
    <row r="116" spans="1:4" ht="12.75" customHeight="1">
      <c r="A116" s="26" t="s">
        <v>164</v>
      </c>
      <c r="B116" s="26"/>
      <c r="C116" s="8" t="s">
        <v>335</v>
      </c>
      <c r="D116" s="120" t="s">
        <v>336</v>
      </c>
    </row>
    <row r="117" spans="1:4" ht="12.75" customHeight="1">
      <c r="A117" s="26"/>
      <c r="B117" s="26"/>
      <c r="C117" s="2" t="s">
        <v>337</v>
      </c>
      <c r="D117" s="120"/>
    </row>
    <row r="118" spans="1:4" ht="12.75" customHeight="1">
      <c r="A118" s="26" t="s">
        <v>12</v>
      </c>
      <c r="B118" s="26"/>
      <c r="C118" s="64" t="s">
        <v>338</v>
      </c>
      <c r="D118" s="119"/>
    </row>
    <row r="119" spans="1:4" ht="12.75" customHeight="1">
      <c r="A119" s="26"/>
      <c r="B119" s="26"/>
      <c r="C119" s="2" t="s">
        <v>339</v>
      </c>
      <c r="D119" s="120"/>
    </row>
    <row r="120" spans="1:4" ht="12.75" customHeight="1">
      <c r="A120" s="26" t="s">
        <v>340</v>
      </c>
      <c r="B120" s="26"/>
      <c r="C120" s="2" t="s">
        <v>341</v>
      </c>
      <c r="D120" s="120"/>
    </row>
    <row r="121" spans="1:4" ht="12.75" customHeight="1">
      <c r="A121" s="22"/>
      <c r="B121" s="22"/>
      <c r="C121" s="9" t="s">
        <v>342</v>
      </c>
      <c r="D121" s="118"/>
    </row>
    <row r="122" spans="1:4" ht="12.75" customHeight="1">
      <c r="A122" s="22" t="s">
        <v>343</v>
      </c>
      <c r="B122" s="22"/>
      <c r="C122" s="9" t="s">
        <v>344</v>
      </c>
      <c r="D122" s="118"/>
    </row>
    <row r="123" spans="1:4" ht="12.75" customHeight="1">
      <c r="A123" s="22"/>
      <c r="B123" s="22"/>
      <c r="C123" s="8" t="s">
        <v>397</v>
      </c>
      <c r="D123" s="83"/>
    </row>
    <row r="124" spans="1:4" ht="12.75" customHeight="1">
      <c r="A124" s="22"/>
      <c r="B124" s="22"/>
      <c r="C124" s="8" t="s">
        <v>41</v>
      </c>
      <c r="D124" s="120" t="s">
        <v>40</v>
      </c>
    </row>
    <row r="125" spans="1:4" ht="12.75" customHeight="1">
      <c r="A125" s="22"/>
      <c r="B125" s="22"/>
      <c r="C125" s="8" t="s">
        <v>79</v>
      </c>
      <c r="D125" s="120" t="s">
        <v>42</v>
      </c>
    </row>
    <row r="126" spans="1:4" ht="12.75" customHeight="1">
      <c r="A126" s="22"/>
      <c r="B126" s="22" t="s">
        <v>345</v>
      </c>
      <c r="C126" s="8" t="s">
        <v>43</v>
      </c>
      <c r="D126" s="120" t="s">
        <v>44</v>
      </c>
    </row>
    <row r="127" spans="1:4" ht="12.75" customHeight="1">
      <c r="A127" s="24"/>
      <c r="B127" s="24"/>
      <c r="C127" s="8" t="s">
        <v>346</v>
      </c>
      <c r="D127" s="120"/>
    </row>
    <row r="128" spans="1:4" ht="12.75" customHeight="1">
      <c r="A128" s="22"/>
      <c r="B128" s="22"/>
      <c r="C128" s="9" t="s">
        <v>247</v>
      </c>
      <c r="D128" s="118"/>
    </row>
    <row r="129" spans="1:4" ht="12.75" customHeight="1">
      <c r="A129" s="22" t="s">
        <v>347</v>
      </c>
      <c r="B129" s="22"/>
      <c r="C129" s="8" t="s">
        <v>205</v>
      </c>
      <c r="D129" s="120" t="s">
        <v>210</v>
      </c>
    </row>
    <row r="130" spans="1:4" ht="12.75" customHeight="1">
      <c r="A130" s="22"/>
      <c r="B130" s="22"/>
      <c r="C130" s="8" t="s">
        <v>37</v>
      </c>
      <c r="D130" s="120" t="s">
        <v>211</v>
      </c>
    </row>
    <row r="131" spans="1:4" ht="12.75" customHeight="1">
      <c r="A131" s="22"/>
      <c r="B131" s="22"/>
      <c r="C131" s="2" t="s">
        <v>398</v>
      </c>
      <c r="D131" s="83"/>
    </row>
    <row r="132" spans="1:4" ht="12.75" customHeight="1">
      <c r="A132" s="22"/>
      <c r="B132" s="22"/>
      <c r="C132" s="2" t="s">
        <v>295</v>
      </c>
      <c r="D132" s="120"/>
    </row>
    <row r="133" spans="1:4" ht="12.75" customHeight="1">
      <c r="A133" s="22"/>
      <c r="B133" s="22"/>
      <c r="C133" s="2" t="s">
        <v>296</v>
      </c>
      <c r="D133" s="120"/>
    </row>
    <row r="134" spans="1:4" ht="12.75" customHeight="1">
      <c r="A134" s="22"/>
      <c r="B134" s="22"/>
      <c r="C134" s="2" t="s">
        <v>297</v>
      </c>
      <c r="D134" s="120"/>
    </row>
    <row r="135" spans="1:4" ht="12.75" customHeight="1">
      <c r="A135" s="22"/>
      <c r="B135" s="22"/>
      <c r="C135" s="8" t="s">
        <v>212</v>
      </c>
      <c r="D135" s="120" t="s">
        <v>213</v>
      </c>
    </row>
    <row r="136" spans="1:4" ht="12.75" customHeight="1">
      <c r="A136" s="20" t="s">
        <v>348</v>
      </c>
      <c r="B136" s="20"/>
      <c r="C136" s="6" t="s">
        <v>349</v>
      </c>
      <c r="D136" s="117"/>
    </row>
    <row r="137" spans="1:4" ht="12.75" customHeight="1">
      <c r="A137" s="22"/>
      <c r="B137" s="22"/>
      <c r="C137" s="2" t="s">
        <v>298</v>
      </c>
      <c r="D137" s="120"/>
    </row>
    <row r="138" spans="1:4" ht="12.75" customHeight="1">
      <c r="A138" s="22" t="s">
        <v>350</v>
      </c>
      <c r="B138" s="22"/>
      <c r="C138" s="4" t="s">
        <v>351</v>
      </c>
      <c r="D138" s="121"/>
    </row>
    <row r="139" spans="1:4" ht="12.75" customHeight="1">
      <c r="A139" s="24" t="s">
        <v>352</v>
      </c>
      <c r="B139" s="22"/>
      <c r="C139" s="8" t="s">
        <v>45</v>
      </c>
      <c r="D139" s="120"/>
    </row>
    <row r="140" spans="1:4" ht="12.75" customHeight="1">
      <c r="A140" s="22"/>
      <c r="B140" s="22"/>
      <c r="C140" s="8" t="s">
        <v>46</v>
      </c>
      <c r="D140" s="120" t="s">
        <v>48</v>
      </c>
    </row>
    <row r="141" spans="1:4" ht="12.75" customHeight="1">
      <c r="A141" s="22"/>
      <c r="B141" s="22"/>
      <c r="C141" s="8" t="s">
        <v>47</v>
      </c>
      <c r="D141" s="120" t="s">
        <v>80</v>
      </c>
    </row>
    <row r="142" spans="1:4" ht="12.75" customHeight="1">
      <c r="A142" s="198" t="s">
        <v>353</v>
      </c>
      <c r="B142" s="27"/>
      <c r="C142" s="3" t="s">
        <v>354</v>
      </c>
      <c r="D142" s="126"/>
    </row>
    <row r="143" spans="1:4" ht="12.75" customHeight="1">
      <c r="A143" s="199"/>
      <c r="B143" s="28"/>
      <c r="C143" s="2" t="s">
        <v>101</v>
      </c>
      <c r="D143" s="120"/>
    </row>
    <row r="144" spans="1:4" ht="12.75" customHeight="1">
      <c r="A144" s="22"/>
      <c r="B144" s="22"/>
      <c r="C144" s="8" t="s">
        <v>282</v>
      </c>
      <c r="D144" s="120"/>
    </row>
    <row r="145" spans="1:4" ht="27">
      <c r="A145" s="22"/>
      <c r="B145" s="22"/>
      <c r="C145" s="8" t="s">
        <v>279</v>
      </c>
      <c r="D145" s="105" t="s">
        <v>283</v>
      </c>
    </row>
    <row r="146" spans="1:4" ht="12.75" customHeight="1">
      <c r="A146" s="22"/>
      <c r="B146" s="22"/>
      <c r="C146" s="8" t="s">
        <v>280</v>
      </c>
      <c r="D146" s="120" t="s">
        <v>284</v>
      </c>
    </row>
    <row r="147" spans="1:4" ht="12.75" customHeight="1">
      <c r="A147" s="22"/>
      <c r="B147" s="22"/>
      <c r="C147" s="2" t="s">
        <v>413</v>
      </c>
      <c r="D147" s="120"/>
    </row>
    <row r="148" spans="1:4" ht="12.75" customHeight="1">
      <c r="A148" s="22"/>
      <c r="B148" s="22"/>
      <c r="C148" s="2" t="s">
        <v>414</v>
      </c>
      <c r="D148" s="120"/>
    </row>
    <row r="149" spans="1:4" ht="12.75" customHeight="1">
      <c r="A149" s="22"/>
      <c r="B149" s="22"/>
      <c r="C149" s="2" t="s">
        <v>415</v>
      </c>
      <c r="D149" s="120"/>
    </row>
    <row r="150" spans="1:4" ht="12.75" customHeight="1">
      <c r="A150" s="22"/>
      <c r="B150" s="22"/>
      <c r="C150" s="2" t="s">
        <v>416</v>
      </c>
      <c r="D150" s="120"/>
    </row>
    <row r="151" spans="1:4" ht="12.75" customHeight="1">
      <c r="A151" s="22"/>
      <c r="B151" s="22"/>
      <c r="C151" s="2" t="s">
        <v>355</v>
      </c>
      <c r="D151" s="120"/>
    </row>
    <row r="152" spans="1:4" ht="12.75" customHeight="1">
      <c r="A152" s="22"/>
      <c r="B152" s="22"/>
      <c r="C152" s="64" t="s">
        <v>278</v>
      </c>
      <c r="D152" s="119" t="s">
        <v>285</v>
      </c>
    </row>
    <row r="153" spans="1:4" ht="12.75" customHeight="1">
      <c r="A153" s="22"/>
      <c r="B153" s="22"/>
      <c r="C153" s="64" t="s">
        <v>399</v>
      </c>
      <c r="D153" s="119"/>
    </row>
    <row r="154" spans="1:4" ht="12.75" customHeight="1">
      <c r="A154" s="22"/>
      <c r="B154" s="22"/>
      <c r="C154" s="52" t="s">
        <v>412</v>
      </c>
      <c r="D154" s="119"/>
    </row>
    <row r="155" spans="1:4" ht="12.75" customHeight="1">
      <c r="A155" s="22"/>
      <c r="B155" s="22"/>
      <c r="C155" s="52" t="s">
        <v>411</v>
      </c>
      <c r="D155" s="119"/>
    </row>
    <row r="156" spans="1:4" ht="12.75" customHeight="1">
      <c r="A156" s="22"/>
      <c r="B156" s="22"/>
      <c r="C156" s="52" t="s">
        <v>410</v>
      </c>
      <c r="D156" s="119"/>
    </row>
    <row r="157" spans="1:4" ht="12.75" customHeight="1">
      <c r="A157" s="22"/>
      <c r="B157" s="22"/>
      <c r="C157" s="52" t="s">
        <v>409</v>
      </c>
      <c r="D157" s="119"/>
    </row>
    <row r="158" spans="1:4" ht="12.75" customHeight="1">
      <c r="A158" s="22"/>
      <c r="B158" s="22"/>
      <c r="C158" s="52" t="s">
        <v>408</v>
      </c>
      <c r="D158" s="119"/>
    </row>
    <row r="159" spans="1:4" ht="12.75" customHeight="1">
      <c r="A159" s="22"/>
      <c r="B159" s="22"/>
      <c r="C159" s="52" t="s">
        <v>407</v>
      </c>
      <c r="D159" s="119"/>
    </row>
    <row r="160" spans="1:4" ht="12.75" customHeight="1">
      <c r="A160" s="22"/>
      <c r="B160" s="22"/>
      <c r="C160" s="4" t="s">
        <v>281</v>
      </c>
      <c r="D160" s="121" t="s">
        <v>286</v>
      </c>
    </row>
    <row r="161" spans="1:4" ht="12.75" customHeight="1">
      <c r="A161" s="22"/>
      <c r="B161" s="22"/>
      <c r="C161" s="2" t="s">
        <v>356</v>
      </c>
      <c r="D161" s="120"/>
    </row>
    <row r="162" spans="1:4" ht="12.75" customHeight="1">
      <c r="A162" s="22"/>
      <c r="B162" s="22"/>
      <c r="C162" s="2" t="s">
        <v>405</v>
      </c>
      <c r="D162" s="120"/>
    </row>
    <row r="163" spans="1:4" ht="12.75" customHeight="1">
      <c r="A163" s="22"/>
      <c r="B163" s="22"/>
      <c r="C163" s="2" t="s">
        <v>406</v>
      </c>
      <c r="D163" s="120"/>
    </row>
    <row r="164" spans="1:4" ht="12.75" customHeight="1">
      <c r="A164" s="22"/>
      <c r="B164" s="22"/>
      <c r="C164" s="2" t="s">
        <v>357</v>
      </c>
      <c r="D164" s="120"/>
    </row>
    <row r="165" spans="1:4" ht="12.75" customHeight="1">
      <c r="A165" s="22"/>
      <c r="B165" s="22"/>
      <c r="C165" s="2" t="s">
        <v>358</v>
      </c>
      <c r="D165" s="120"/>
    </row>
    <row r="166" spans="1:4" ht="12.75" customHeight="1">
      <c r="A166" s="22"/>
      <c r="B166" s="22"/>
      <c r="C166" s="2" t="s">
        <v>102</v>
      </c>
      <c r="D166" s="120"/>
    </row>
    <row r="167" spans="1:4" ht="12.75" customHeight="1">
      <c r="A167" s="22"/>
      <c r="B167" s="22"/>
      <c r="C167" s="8" t="s">
        <v>248</v>
      </c>
      <c r="D167" s="120" t="s">
        <v>104</v>
      </c>
    </row>
    <row r="168" spans="1:4" ht="12.75" customHeight="1">
      <c r="A168" s="22"/>
      <c r="B168" s="22"/>
      <c r="C168" s="64" t="s">
        <v>90</v>
      </c>
      <c r="D168" s="119" t="s">
        <v>359</v>
      </c>
    </row>
    <row r="169" spans="1:6" ht="12.75" customHeight="1">
      <c r="A169" s="22"/>
      <c r="B169" s="22"/>
      <c r="C169" s="2" t="s">
        <v>360</v>
      </c>
      <c r="D169" s="120"/>
      <c r="E169" s="26"/>
      <c r="F169" s="133"/>
    </row>
    <row r="170" spans="1:4" ht="12.75" customHeight="1">
      <c r="A170" s="22"/>
      <c r="B170" s="22"/>
      <c r="C170" s="8" t="s">
        <v>249</v>
      </c>
      <c r="D170" s="120" t="s">
        <v>361</v>
      </c>
    </row>
    <row r="171" spans="1:4" ht="12.75" customHeight="1">
      <c r="A171" s="22"/>
      <c r="B171" s="22"/>
      <c r="C171" s="8" t="s">
        <v>250</v>
      </c>
      <c r="D171" s="120" t="s">
        <v>166</v>
      </c>
    </row>
    <row r="172" spans="1:4" ht="12.75" customHeight="1">
      <c r="A172" s="22"/>
      <c r="B172" s="22"/>
      <c r="C172" s="8" t="s">
        <v>165</v>
      </c>
      <c r="D172" s="120"/>
    </row>
    <row r="173" spans="1:4" ht="12.75" customHeight="1">
      <c r="A173" s="22"/>
      <c r="B173" s="22"/>
      <c r="C173" s="8" t="s">
        <v>167</v>
      </c>
      <c r="D173" s="120" t="s">
        <v>168</v>
      </c>
    </row>
    <row r="174" spans="1:4" ht="12.75" customHeight="1">
      <c r="A174" s="22"/>
      <c r="B174" s="22"/>
      <c r="C174" s="8" t="s">
        <v>362</v>
      </c>
      <c r="D174" s="120"/>
    </row>
    <row r="175" spans="1:4" ht="12.75" customHeight="1">
      <c r="A175" s="22"/>
      <c r="B175" s="22"/>
      <c r="C175" s="64" t="s">
        <v>363</v>
      </c>
      <c r="D175" s="119"/>
    </row>
    <row r="176" spans="1:4" ht="12.75" customHeight="1">
      <c r="A176" s="22"/>
      <c r="B176" s="22"/>
      <c r="C176" s="2" t="s">
        <v>364</v>
      </c>
      <c r="D176" s="120"/>
    </row>
    <row r="177" spans="1:4" ht="12.75" customHeight="1">
      <c r="A177" s="20" t="s">
        <v>365</v>
      </c>
      <c r="B177" s="20"/>
      <c r="C177" s="6" t="s">
        <v>103</v>
      </c>
      <c r="D177" s="117"/>
    </row>
    <row r="178" spans="1:4" ht="12.75" customHeight="1">
      <c r="A178" s="22"/>
      <c r="B178" s="22"/>
      <c r="C178" s="8" t="s">
        <v>366</v>
      </c>
      <c r="D178" s="120" t="s">
        <v>367</v>
      </c>
    </row>
    <row r="179" spans="1:4" ht="12.75" customHeight="1">
      <c r="A179" s="22"/>
      <c r="B179" s="22"/>
      <c r="C179" s="8" t="s">
        <v>368</v>
      </c>
      <c r="D179" s="120" t="s">
        <v>369</v>
      </c>
    </row>
    <row r="180" spans="1:4" ht="12.75" customHeight="1">
      <c r="A180" s="22"/>
      <c r="B180" s="22"/>
      <c r="C180" s="8" t="s">
        <v>287</v>
      </c>
      <c r="D180" s="120"/>
    </row>
    <row r="181" spans="1:4" ht="12.75" customHeight="1">
      <c r="A181" s="22"/>
      <c r="B181" s="22"/>
      <c r="C181" s="2" t="s">
        <v>403</v>
      </c>
      <c r="D181" s="120"/>
    </row>
    <row r="182" spans="1:4" ht="12.75" customHeight="1">
      <c r="A182" s="22"/>
      <c r="B182" s="22"/>
      <c r="C182" s="2" t="s">
        <v>370</v>
      </c>
      <c r="D182" s="120"/>
    </row>
    <row r="183" spans="1:4" ht="12.75" customHeight="1">
      <c r="A183" s="22"/>
      <c r="B183" s="22"/>
      <c r="C183" s="2" t="s">
        <v>371</v>
      </c>
      <c r="D183" s="120"/>
    </row>
    <row r="184" spans="1:4" ht="12.75" customHeight="1">
      <c r="A184" s="22"/>
      <c r="B184" s="22"/>
      <c r="C184" s="64" t="s">
        <v>172</v>
      </c>
      <c r="D184" s="119" t="s">
        <v>372</v>
      </c>
    </row>
    <row r="185" spans="1:4" ht="12.75" customHeight="1">
      <c r="A185" s="24"/>
      <c r="B185" s="24"/>
      <c r="C185" s="2" t="s">
        <v>169</v>
      </c>
      <c r="D185" s="83"/>
    </row>
    <row r="186" spans="1:4" ht="12.75" customHeight="1">
      <c r="A186" s="22"/>
      <c r="B186" s="22"/>
      <c r="C186" s="2" t="s">
        <v>373</v>
      </c>
      <c r="D186" s="120"/>
    </row>
    <row r="187" spans="1:4" ht="12.75" customHeight="1">
      <c r="A187" s="22"/>
      <c r="B187" s="22"/>
      <c r="C187" s="8" t="s">
        <v>374</v>
      </c>
      <c r="D187" s="120"/>
    </row>
    <row r="188" spans="1:4" ht="12.75" customHeight="1">
      <c r="A188" s="22"/>
      <c r="B188" s="22"/>
      <c r="C188" s="8" t="s">
        <v>170</v>
      </c>
      <c r="D188" s="120" t="s">
        <v>171</v>
      </c>
    </row>
    <row r="189" spans="1:4" ht="12.75" customHeight="1">
      <c r="A189" s="22"/>
      <c r="B189" s="22"/>
      <c r="C189" s="11" t="s">
        <v>174</v>
      </c>
      <c r="D189" s="134" t="s">
        <v>173</v>
      </c>
    </row>
    <row r="190" spans="1:4" ht="12.75" customHeight="1">
      <c r="A190" s="20" t="s">
        <v>375</v>
      </c>
      <c r="B190" s="20"/>
      <c r="D190" s="117"/>
    </row>
    <row r="191" spans="1:4" ht="12.75" customHeight="1">
      <c r="A191" s="22" t="s">
        <v>49</v>
      </c>
      <c r="B191" s="22"/>
      <c r="C191" s="6" t="s">
        <v>175</v>
      </c>
      <c r="D191" s="120"/>
    </row>
    <row r="192" spans="1:4" ht="12.75" customHeight="1">
      <c r="A192" s="22"/>
      <c r="B192" s="22"/>
      <c r="C192" s="8" t="s">
        <v>366</v>
      </c>
      <c r="D192" s="120" t="s">
        <v>367</v>
      </c>
    </row>
    <row r="193" spans="1:4" ht="12.75" customHeight="1">
      <c r="A193" s="22"/>
      <c r="B193" s="22"/>
      <c r="C193" s="8" t="s">
        <v>376</v>
      </c>
      <c r="D193" s="120"/>
    </row>
    <row r="194" spans="1:4" ht="12.75" customHeight="1">
      <c r="A194" s="22"/>
      <c r="B194" s="22"/>
      <c r="C194" s="64" t="s">
        <v>287</v>
      </c>
      <c r="D194" s="119"/>
    </row>
    <row r="195" spans="1:4" ht="12.75" customHeight="1">
      <c r="A195" s="22"/>
      <c r="B195" s="22"/>
      <c r="C195" s="2" t="s">
        <v>403</v>
      </c>
      <c r="D195" s="120"/>
    </row>
    <row r="196" spans="1:4" ht="12.75" customHeight="1">
      <c r="A196" s="22"/>
      <c r="B196" s="22"/>
      <c r="C196" s="2" t="s">
        <v>370</v>
      </c>
      <c r="D196" s="120"/>
    </row>
    <row r="197" spans="1:4" ht="12.75" customHeight="1">
      <c r="A197" s="22"/>
      <c r="B197" s="22"/>
      <c r="C197" s="2" t="s">
        <v>371</v>
      </c>
      <c r="D197" s="120"/>
    </row>
    <row r="198" spans="1:4" ht="12.75" customHeight="1">
      <c r="A198" s="22"/>
      <c r="B198" s="22"/>
      <c r="C198" s="2" t="s">
        <v>288</v>
      </c>
      <c r="D198" s="120"/>
    </row>
    <row r="199" spans="1:4" ht="12.75" customHeight="1">
      <c r="A199" s="22"/>
      <c r="B199" s="22"/>
      <c r="C199" s="8" t="s">
        <v>377</v>
      </c>
      <c r="D199" s="120"/>
    </row>
    <row r="200" spans="1:4" ht="12.75" customHeight="1">
      <c r="A200" s="21"/>
      <c r="B200" s="21"/>
      <c r="C200" s="60" t="s">
        <v>404</v>
      </c>
      <c r="D200" s="122"/>
    </row>
    <row r="201" spans="1:4" ht="12.75" customHeight="1">
      <c r="A201" s="22" t="s">
        <v>378</v>
      </c>
      <c r="B201" s="22"/>
      <c r="C201" s="2" t="s">
        <v>50</v>
      </c>
      <c r="D201" s="120"/>
    </row>
    <row r="202" spans="1:4" ht="12.75" customHeight="1">
      <c r="A202" s="22"/>
      <c r="B202" s="22"/>
      <c r="C202" s="8" t="s">
        <v>51</v>
      </c>
      <c r="D202" s="120" t="s">
        <v>379</v>
      </c>
    </row>
    <row r="203" spans="1:4" ht="12.75" customHeight="1">
      <c r="A203" s="22"/>
      <c r="B203" s="22"/>
      <c r="C203" s="8" t="s">
        <v>53</v>
      </c>
      <c r="D203" s="120"/>
    </row>
    <row r="204" spans="1:4" ht="12.75" customHeight="1">
      <c r="A204" s="22"/>
      <c r="B204" s="22"/>
      <c r="C204" s="8" t="s">
        <v>380</v>
      </c>
      <c r="D204" s="120"/>
    </row>
    <row r="205" spans="1:4" ht="12.75" customHeight="1">
      <c r="A205" s="22"/>
      <c r="B205" s="22"/>
      <c r="C205" s="8" t="s">
        <v>52</v>
      </c>
      <c r="D205" s="120" t="s">
        <v>56</v>
      </c>
    </row>
    <row r="206" spans="1:4" ht="12.75" customHeight="1">
      <c r="A206" s="22"/>
      <c r="B206" s="22"/>
      <c r="C206" s="8" t="s">
        <v>54</v>
      </c>
      <c r="D206" s="120" t="s">
        <v>55</v>
      </c>
    </row>
    <row r="207" spans="1:4" ht="12.75" customHeight="1">
      <c r="A207" s="22"/>
      <c r="B207" s="22"/>
      <c r="C207" s="8"/>
      <c r="D207" s="120"/>
    </row>
    <row r="208" spans="1:4" ht="12.75" customHeight="1">
      <c r="A208" s="22" t="s">
        <v>381</v>
      </c>
      <c r="B208" s="22"/>
      <c r="C208" s="8"/>
      <c r="D208" s="120"/>
    </row>
    <row r="209" spans="1:4" ht="12.75" customHeight="1">
      <c r="A209" s="26" t="s">
        <v>93</v>
      </c>
      <c r="B209" s="26"/>
      <c r="C209" s="2" t="s">
        <v>0</v>
      </c>
      <c r="D209" s="120"/>
    </row>
    <row r="210" spans="1:4" ht="12.75" customHeight="1">
      <c r="A210" s="26"/>
      <c r="B210" s="26"/>
      <c r="C210" s="8" t="s">
        <v>401</v>
      </c>
      <c r="D210" s="120"/>
    </row>
    <row r="211" spans="1:4" ht="12.75" customHeight="1" thickBot="1">
      <c r="A211" s="21"/>
      <c r="B211" s="21"/>
      <c r="C211" s="60" t="s">
        <v>402</v>
      </c>
      <c r="D211" s="122"/>
    </row>
    <row r="212" spans="1:4" ht="12.75" customHeight="1" thickTop="1">
      <c r="A212" s="114" t="s">
        <v>176</v>
      </c>
      <c r="B212" s="115"/>
      <c r="C212" s="115"/>
      <c r="D212" s="116"/>
    </row>
    <row r="213" spans="1:4" ht="12.75" customHeight="1">
      <c r="A213" s="20" t="s">
        <v>204</v>
      </c>
      <c r="B213" s="20"/>
      <c r="C213" s="6" t="s">
        <v>251</v>
      </c>
      <c r="D213" s="117" t="s">
        <v>252</v>
      </c>
    </row>
    <row r="214" spans="1:4" ht="12.75" customHeight="1">
      <c r="A214" s="22"/>
      <c r="B214" s="22"/>
      <c r="C214" s="8"/>
      <c r="D214" s="120" t="s">
        <v>253</v>
      </c>
    </row>
    <row r="215" spans="1:4" ht="12.75" customHeight="1">
      <c r="A215" s="22"/>
      <c r="B215" s="22"/>
      <c r="C215" s="8"/>
      <c r="D215" s="120" t="s">
        <v>254</v>
      </c>
    </row>
    <row r="216" spans="1:4" ht="12.75" customHeight="1">
      <c r="A216" s="22"/>
      <c r="B216" s="22"/>
      <c r="C216" s="9" t="s">
        <v>255</v>
      </c>
      <c r="D216" s="118"/>
    </row>
    <row r="217" spans="1:4" ht="12.75" customHeight="1">
      <c r="A217" s="22"/>
      <c r="B217" s="22"/>
      <c r="C217" s="8" t="s">
        <v>256</v>
      </c>
      <c r="D217" s="120" t="s">
        <v>382</v>
      </c>
    </row>
    <row r="218" spans="1:4" ht="12.75" customHeight="1">
      <c r="A218" s="22"/>
      <c r="B218" s="22"/>
      <c r="C218" s="8"/>
      <c r="D218" s="120"/>
    </row>
    <row r="219" spans="1:4" ht="12.75" customHeight="1">
      <c r="A219" s="22"/>
      <c r="B219" s="22"/>
      <c r="C219" s="8" t="s">
        <v>257</v>
      </c>
      <c r="D219" s="120"/>
    </row>
    <row r="220" spans="1:4" ht="12.75" customHeight="1">
      <c r="A220" s="22"/>
      <c r="B220" s="22"/>
      <c r="C220" s="8"/>
      <c r="D220" s="120"/>
    </row>
    <row r="221" spans="1:4" ht="12.75" customHeight="1">
      <c r="A221" s="21"/>
      <c r="B221" s="21"/>
      <c r="C221" s="60"/>
      <c r="D221" s="122"/>
    </row>
    <row r="222" spans="1:4" ht="12.75" customHeight="1">
      <c r="A222" s="23" t="s">
        <v>383</v>
      </c>
      <c r="B222" s="53"/>
      <c r="C222" s="2" t="s">
        <v>61</v>
      </c>
      <c r="D222" s="120"/>
    </row>
    <row r="223" spans="1:4" ht="12.75" customHeight="1">
      <c r="A223" s="24"/>
      <c r="B223" s="53"/>
      <c r="C223" s="2" t="s">
        <v>62</v>
      </c>
      <c r="D223" s="120"/>
    </row>
    <row r="224" spans="1:4" ht="12.75" customHeight="1">
      <c r="A224" s="24"/>
      <c r="B224" s="53"/>
      <c r="C224" s="2" t="s">
        <v>63</v>
      </c>
      <c r="D224" s="120"/>
    </row>
    <row r="225" spans="1:4" ht="12.75" customHeight="1">
      <c r="A225" s="23" t="s">
        <v>23</v>
      </c>
      <c r="B225" s="54"/>
      <c r="C225" s="135" t="s">
        <v>81</v>
      </c>
      <c r="D225" s="83"/>
    </row>
    <row r="226" spans="1:4" ht="12.75" customHeight="1">
      <c r="A226" s="24"/>
      <c r="B226" s="53"/>
      <c r="C226" s="84" t="s">
        <v>107</v>
      </c>
      <c r="D226" s="120"/>
    </row>
    <row r="227" spans="1:4" ht="12.75" customHeight="1">
      <c r="A227" s="25"/>
      <c r="B227" s="61"/>
      <c r="C227" s="5" t="s">
        <v>82</v>
      </c>
      <c r="D227" s="122" t="s">
        <v>83</v>
      </c>
    </row>
    <row r="228" spans="1:4" ht="12.75" customHeight="1">
      <c r="A228" s="24" t="s">
        <v>24</v>
      </c>
      <c r="B228" s="53"/>
      <c r="C228" s="6" t="s">
        <v>20</v>
      </c>
      <c r="D228" s="120" t="s">
        <v>84</v>
      </c>
    </row>
    <row r="229" spans="1:4" ht="12.75" customHeight="1">
      <c r="A229" s="24"/>
      <c r="B229" s="53"/>
      <c r="C229" s="2" t="s">
        <v>21</v>
      </c>
      <c r="D229" s="120"/>
    </row>
    <row r="230" spans="1:4" ht="12.75" customHeight="1">
      <c r="A230" s="24"/>
      <c r="B230" s="53"/>
      <c r="C230" s="2" t="s">
        <v>19</v>
      </c>
      <c r="D230" s="120" t="s">
        <v>384</v>
      </c>
    </row>
    <row r="231" spans="1:4" ht="12.75" customHeight="1">
      <c r="A231" s="24"/>
      <c r="B231" s="53"/>
      <c r="C231" s="8" t="s">
        <v>385</v>
      </c>
      <c r="D231" s="120"/>
    </row>
    <row r="232" spans="1:4" ht="12.75" customHeight="1" thickBot="1">
      <c r="A232" s="24"/>
      <c r="B232" s="53"/>
      <c r="C232" s="8" t="s">
        <v>22</v>
      </c>
      <c r="D232" s="120"/>
    </row>
    <row r="233" spans="1:4" s="133" customFormat="1" ht="12.75" customHeight="1" thickTop="1">
      <c r="A233" s="114" t="s">
        <v>420</v>
      </c>
      <c r="B233" s="115"/>
      <c r="C233" s="115"/>
      <c r="D233" s="116"/>
    </row>
    <row r="234" spans="1:4" s="133" customFormat="1" ht="12.75" customHeight="1">
      <c r="A234" s="2" t="s">
        <v>386</v>
      </c>
      <c r="B234" s="110"/>
      <c r="C234" s="2"/>
      <c r="D234" s="136"/>
    </row>
    <row r="235" spans="1:4" ht="12.75" customHeight="1">
      <c r="A235" s="137" t="s">
        <v>10</v>
      </c>
      <c r="B235" s="62"/>
      <c r="C235" s="13" t="s">
        <v>110</v>
      </c>
      <c r="D235" s="138"/>
    </row>
    <row r="236" spans="1:4" ht="12.75" customHeight="1">
      <c r="A236" s="24"/>
      <c r="B236" s="22"/>
      <c r="C236" s="15" t="s">
        <v>1</v>
      </c>
      <c r="D236" s="83" t="s">
        <v>112</v>
      </c>
    </row>
    <row r="237" spans="1:4" ht="12.75" customHeight="1">
      <c r="A237" s="24"/>
      <c r="B237" s="22"/>
      <c r="C237" s="15" t="s">
        <v>115</v>
      </c>
      <c r="D237" s="83" t="s">
        <v>113</v>
      </c>
    </row>
    <row r="238" spans="1:4" ht="12.75" customHeight="1">
      <c r="A238" s="24"/>
      <c r="B238" s="22"/>
      <c r="C238" s="15" t="s">
        <v>2</v>
      </c>
      <c r="D238" s="83" t="s">
        <v>114</v>
      </c>
    </row>
    <row r="239" spans="1:4" ht="12.75" customHeight="1">
      <c r="A239" s="24"/>
      <c r="B239" s="24"/>
      <c r="C239" s="9" t="s">
        <v>111</v>
      </c>
      <c r="D239" s="138"/>
    </row>
    <row r="240" spans="1:4" ht="12.75" customHeight="1">
      <c r="A240" s="24"/>
      <c r="B240" s="22"/>
      <c r="C240" s="15" t="s">
        <v>182</v>
      </c>
      <c r="D240" s="83"/>
    </row>
    <row r="241" spans="1:4" ht="12.75" customHeight="1">
      <c r="A241" s="24"/>
      <c r="B241" s="22"/>
      <c r="C241" s="15" t="s">
        <v>178</v>
      </c>
      <c r="D241" s="83" t="s">
        <v>179</v>
      </c>
    </row>
    <row r="242" spans="1:4" ht="12.75" customHeight="1">
      <c r="A242" s="24"/>
      <c r="B242" s="22"/>
      <c r="C242" s="15" t="s">
        <v>180</v>
      </c>
      <c r="D242" s="83" t="s">
        <v>181</v>
      </c>
    </row>
    <row r="243" spans="1:4" ht="12.75" customHeight="1">
      <c r="A243" s="24"/>
      <c r="B243" s="22"/>
      <c r="C243" s="15" t="s">
        <v>3</v>
      </c>
      <c r="D243" s="83"/>
    </row>
    <row r="244" spans="1:4" ht="12.75" customHeight="1">
      <c r="A244" s="24"/>
      <c r="B244" s="22"/>
      <c r="C244" s="15" t="s">
        <v>183</v>
      </c>
      <c r="D244" s="83" t="s">
        <v>387</v>
      </c>
    </row>
    <row r="245" spans="1:4" ht="12.75" customHeight="1">
      <c r="A245" s="24"/>
      <c r="B245" s="22"/>
      <c r="C245" s="15" t="s">
        <v>116</v>
      </c>
      <c r="D245" s="83" t="s">
        <v>117</v>
      </c>
    </row>
    <row r="246" spans="1:4" ht="12.75" customHeight="1">
      <c r="A246" s="24"/>
      <c r="B246" s="22"/>
      <c r="C246" s="13" t="s">
        <v>122</v>
      </c>
      <c r="D246" s="138"/>
    </row>
    <row r="247" spans="1:4" ht="12.75" customHeight="1">
      <c r="A247" s="24"/>
      <c r="B247" s="22"/>
      <c r="C247" s="15" t="s">
        <v>4</v>
      </c>
      <c r="D247" s="83" t="s">
        <v>121</v>
      </c>
    </row>
    <row r="248" spans="1:4" ht="12.75" customHeight="1">
      <c r="A248" s="24"/>
      <c r="B248" s="22"/>
      <c r="C248" s="15" t="s">
        <v>118</v>
      </c>
      <c r="D248" s="83" t="s">
        <v>258</v>
      </c>
    </row>
    <row r="249" spans="1:4" ht="12.75" customHeight="1">
      <c r="A249" s="24"/>
      <c r="B249" s="22"/>
      <c r="C249" s="15" t="s">
        <v>119</v>
      </c>
      <c r="D249" s="83" t="s">
        <v>120</v>
      </c>
    </row>
    <row r="250" spans="1:4" ht="12.75" customHeight="1">
      <c r="A250" s="24"/>
      <c r="B250" s="22"/>
      <c r="C250" s="13" t="s">
        <v>177</v>
      </c>
      <c r="D250" s="138" t="s">
        <v>123</v>
      </c>
    </row>
    <row r="251" spans="1:4" ht="12.75" customHeight="1">
      <c r="A251" s="137" t="s">
        <v>25</v>
      </c>
      <c r="B251" s="62"/>
      <c r="C251" s="13" t="s">
        <v>26</v>
      </c>
      <c r="D251" s="138" t="s">
        <v>388</v>
      </c>
    </row>
    <row r="252" spans="1:4" ht="12.75" customHeight="1">
      <c r="A252" s="24"/>
      <c r="B252" s="22"/>
      <c r="C252" s="12" t="s">
        <v>27</v>
      </c>
      <c r="D252" s="83"/>
    </row>
    <row r="253" spans="1:4" ht="12.75" customHeight="1">
      <c r="A253" s="24"/>
      <c r="B253" s="22"/>
      <c r="C253" s="12" t="s">
        <v>28</v>
      </c>
      <c r="D253" s="83"/>
    </row>
    <row r="254" spans="1:4" ht="12.75" customHeight="1">
      <c r="A254" s="24"/>
      <c r="B254" s="22"/>
      <c r="C254" s="15" t="s">
        <v>29</v>
      </c>
      <c r="D254" s="83"/>
    </row>
    <row r="255" spans="1:4" ht="12.75" customHeight="1">
      <c r="A255" s="24"/>
      <c r="B255" s="22"/>
      <c r="C255" s="15" t="s">
        <v>30</v>
      </c>
      <c r="D255" s="83"/>
    </row>
    <row r="256" spans="1:4" ht="12.75" customHeight="1">
      <c r="A256" s="24"/>
      <c r="B256" s="22"/>
      <c r="C256" s="12" t="s">
        <v>31</v>
      </c>
      <c r="D256" s="83"/>
    </row>
    <row r="257" spans="1:4" ht="13.5">
      <c r="A257" s="23" t="s">
        <v>184</v>
      </c>
      <c r="B257" s="20"/>
      <c r="C257" s="14" t="s">
        <v>185</v>
      </c>
      <c r="D257" s="84" t="s">
        <v>186</v>
      </c>
    </row>
    <row r="258" spans="1:4" ht="13.5">
      <c r="A258" s="24"/>
      <c r="B258" s="24"/>
      <c r="C258" s="4" t="s">
        <v>187</v>
      </c>
      <c r="D258" s="139" t="s">
        <v>189</v>
      </c>
    </row>
    <row r="259" spans="1:4" ht="13.5">
      <c r="A259" s="24"/>
      <c r="B259" s="22"/>
      <c r="C259" s="12" t="s">
        <v>188</v>
      </c>
      <c r="D259" s="83"/>
    </row>
    <row r="260" spans="1:4" ht="13.5">
      <c r="A260" s="24"/>
      <c r="B260" s="22"/>
      <c r="C260" s="13" t="s">
        <v>190</v>
      </c>
      <c r="D260" s="138"/>
    </row>
    <row r="261" spans="1:4" ht="27" customHeight="1">
      <c r="A261" s="24"/>
      <c r="B261" s="22"/>
      <c r="C261" s="16" t="s">
        <v>389</v>
      </c>
      <c r="D261" s="104" t="s">
        <v>193</v>
      </c>
    </row>
    <row r="262" spans="1:4" ht="12.75" customHeight="1">
      <c r="A262" s="24"/>
      <c r="B262" s="22"/>
      <c r="C262" s="15" t="s">
        <v>191</v>
      </c>
      <c r="D262" s="83" t="s">
        <v>192</v>
      </c>
    </row>
    <row r="263" spans="1:4" ht="12.75" customHeight="1">
      <c r="A263" s="24"/>
      <c r="B263" s="22"/>
      <c r="C263" s="140" t="s">
        <v>194</v>
      </c>
      <c r="D263" s="83" t="s">
        <v>195</v>
      </c>
    </row>
    <row r="264" spans="1:4" ht="12.75" customHeight="1">
      <c r="A264" s="23" t="s">
        <v>196</v>
      </c>
      <c r="B264" s="20"/>
      <c r="C264" s="55" t="s">
        <v>5</v>
      </c>
      <c r="D264" s="84" t="s">
        <v>124</v>
      </c>
    </row>
    <row r="265" spans="1:4" ht="12.75" customHeight="1">
      <c r="A265" s="24"/>
      <c r="B265" s="22"/>
      <c r="C265" s="56" t="s">
        <v>259</v>
      </c>
      <c r="D265" s="141" t="s">
        <v>125</v>
      </c>
    </row>
    <row r="266" spans="1:4" ht="12.75" customHeight="1">
      <c r="A266" s="24"/>
      <c r="B266" s="22"/>
      <c r="C266" s="56" t="s">
        <v>260</v>
      </c>
      <c r="D266" s="141" t="s">
        <v>261</v>
      </c>
    </row>
    <row r="267" spans="1:4" ht="12.75" customHeight="1">
      <c r="A267" s="23" t="s">
        <v>197</v>
      </c>
      <c r="B267" s="23"/>
      <c r="C267" s="57" t="s">
        <v>262</v>
      </c>
      <c r="D267" s="142" t="s">
        <v>126</v>
      </c>
    </row>
    <row r="268" spans="1:4" ht="12.75" customHeight="1">
      <c r="A268" s="24"/>
      <c r="B268" s="24"/>
      <c r="C268" s="58" t="s">
        <v>263</v>
      </c>
      <c r="D268" s="141" t="s">
        <v>127</v>
      </c>
    </row>
    <row r="269" spans="1:4" ht="12.75" customHeight="1">
      <c r="A269" s="24"/>
      <c r="B269" s="24"/>
      <c r="C269" s="58" t="s">
        <v>264</v>
      </c>
      <c r="D269" s="141" t="s">
        <v>128</v>
      </c>
    </row>
    <row r="270" spans="1:4" ht="12.75" customHeight="1">
      <c r="A270" s="24"/>
      <c r="B270" s="24"/>
      <c r="C270" s="58" t="s">
        <v>265</v>
      </c>
      <c r="D270" s="141" t="s">
        <v>129</v>
      </c>
    </row>
    <row r="271" spans="1:4" ht="12.75" customHeight="1">
      <c r="A271" s="24"/>
      <c r="B271" s="24"/>
      <c r="C271" s="58" t="s">
        <v>266</v>
      </c>
      <c r="D271" s="141" t="s">
        <v>130</v>
      </c>
    </row>
    <row r="272" spans="1:4" ht="12.75" customHeight="1">
      <c r="A272" s="23" t="s">
        <v>198</v>
      </c>
      <c r="B272" s="23"/>
      <c r="C272" s="59" t="s">
        <v>267</v>
      </c>
      <c r="D272" s="84" t="s">
        <v>200</v>
      </c>
    </row>
    <row r="273" spans="1:4" ht="12.75" customHeight="1">
      <c r="A273" s="24" t="s">
        <v>146</v>
      </c>
      <c r="B273" s="24"/>
      <c r="C273" s="8" t="s">
        <v>6</v>
      </c>
      <c r="D273" s="83" t="s">
        <v>199</v>
      </c>
    </row>
    <row r="274" spans="1:4" ht="12.75" customHeight="1">
      <c r="A274" s="24"/>
      <c r="B274" s="24"/>
      <c r="C274" s="8" t="s">
        <v>268</v>
      </c>
      <c r="D274" s="83" t="s">
        <v>202</v>
      </c>
    </row>
    <row r="275" spans="1:4" ht="12.75" customHeight="1">
      <c r="A275" s="25"/>
      <c r="B275" s="25"/>
      <c r="C275" s="60" t="s">
        <v>269</v>
      </c>
      <c r="D275" s="143" t="s">
        <v>201</v>
      </c>
    </row>
    <row r="276" spans="1:3" ht="12.75" customHeight="1">
      <c r="A276" s="10" t="s">
        <v>345</v>
      </c>
      <c r="C276" s="144"/>
    </row>
    <row r="277" ht="12.75" customHeight="1">
      <c r="C277" s="145"/>
    </row>
    <row r="278" ht="13.5">
      <c r="C278" s="145"/>
    </row>
    <row r="279" ht="13.5">
      <c r="C279" s="145"/>
    </row>
    <row r="280" ht="13.5">
      <c r="C280" s="145"/>
    </row>
    <row r="281" ht="13.5">
      <c r="C281" s="145"/>
    </row>
    <row r="282" ht="13.5">
      <c r="C282" s="145"/>
    </row>
    <row r="283" ht="13.5">
      <c r="C283" s="145"/>
    </row>
    <row r="284" ht="13.5">
      <c r="C284" s="145"/>
    </row>
    <row r="285" ht="13.5">
      <c r="C285" s="145"/>
    </row>
  </sheetData>
  <mergeCells count="1">
    <mergeCell ref="A142:A143"/>
  </mergeCells>
  <printOptions/>
  <pageMargins left="1.1023622047244095" right="0.4330708661417323" top="0.77" bottom="0.5118110236220472" header="0.5" footer="0.1968503937007874"/>
  <pageSetup cellComments="asDisplayed" fitToHeight="2" horizontalDpi="300" verticalDpi="300" orientation="portrait" paperSize="8" scale="64" r:id="rId5"/>
  <headerFooter alignWithMargins="0">
    <oddHeader>&amp;R&amp;"ＭＳ Ｐゴシック,斜体"&amp;F</oddHeader>
  </headerFooter>
  <rowBreaks count="1" manualBreakCount="1">
    <brk id="141" max="3" man="1"/>
  </rowBreaks>
  <drawing r:id="rId4"/>
  <legacyDrawing r:id="rId3"/>
  <oleObjects>
    <oleObject progId="Word.Picture.8" shapeId="32826" r:id="rId2"/>
  </oleObjects>
</worksheet>
</file>

<file path=xl/worksheets/sheet2.xml><?xml version="1.0" encoding="utf-8"?>
<worksheet xmlns="http://schemas.openxmlformats.org/spreadsheetml/2006/main" xmlns:r="http://schemas.openxmlformats.org/officeDocument/2006/relationships">
  <sheetPr>
    <pageSetUpPr fitToPage="1"/>
  </sheetPr>
  <dimension ref="A1:F756"/>
  <sheetViews>
    <sheetView showZeros="0" tabSelected="1" workbookViewId="0" topLeftCell="A1">
      <selection activeCell="C13" sqref="C13"/>
    </sheetView>
  </sheetViews>
  <sheetFormatPr defaultColWidth="9.00390625" defaultRowHeight="13.5"/>
  <cols>
    <col min="1" max="1" width="45.75390625" style="10" customWidth="1"/>
    <col min="2" max="2" width="9.125" style="10" customWidth="1"/>
    <col min="3" max="3" width="53.50390625" style="7" customWidth="1"/>
    <col min="4" max="4" width="9.50390625" style="1" customWidth="1"/>
    <col min="5" max="5" width="79.75390625" style="0" customWidth="1"/>
    <col min="7" max="7" width="7.75390625" style="0" customWidth="1"/>
  </cols>
  <sheetData>
    <row r="1" ht="13.5">
      <c r="A1" s="10" t="s">
        <v>422</v>
      </c>
    </row>
    <row r="2" ht="14.25" thickBot="1"/>
    <row r="3" spans="1:5" s="1" customFormat="1" ht="14.25" thickBot="1">
      <c r="A3" s="17" t="s">
        <v>91</v>
      </c>
      <c r="B3" s="17" t="s">
        <v>11</v>
      </c>
      <c r="C3" s="18" t="s">
        <v>214</v>
      </c>
      <c r="D3" s="19" t="s">
        <v>85</v>
      </c>
      <c r="E3" s="19" t="s">
        <v>215</v>
      </c>
    </row>
    <row r="4" spans="1:5" s="112" customFormat="1" ht="12.75" customHeight="1" thickTop="1">
      <c r="A4" s="114" t="s">
        <v>148</v>
      </c>
      <c r="B4" s="115"/>
      <c r="C4" s="115"/>
      <c r="D4" s="149"/>
      <c r="E4" s="116"/>
    </row>
    <row r="5" spans="1:5" s="112" customFormat="1" ht="12.75" customHeight="1">
      <c r="A5" s="20" t="s">
        <v>299</v>
      </c>
      <c r="B5" s="200"/>
      <c r="C5" s="3">
        <f>IF($B$5=1,'参照'!C5,"")</f>
      </c>
      <c r="D5" s="46"/>
      <c r="E5" s="97">
        <f>IF($D5=1,'参照'!D5,"")</f>
      </c>
    </row>
    <row r="6" spans="1:5" s="112" customFormat="1" ht="12.75" customHeight="1">
      <c r="A6" s="24">
        <f>'参照'!A6</f>
        <v>0</v>
      </c>
      <c r="B6" s="206"/>
      <c r="C6" s="4">
        <f>IF($B$5=1,'参照'!C6,"")</f>
      </c>
      <c r="D6" s="44"/>
      <c r="E6" s="98">
        <f>IF($D6=1,'参照'!D6,"")</f>
      </c>
    </row>
    <row r="7" spans="1:5" s="112" customFormat="1" ht="12.75" customHeight="1">
      <c r="A7" s="25">
        <f>'参照'!A7</f>
        <v>0</v>
      </c>
      <c r="B7" s="205"/>
      <c r="C7" s="4">
        <f>IF($B$5=1,'参照'!C7,"")</f>
      </c>
      <c r="D7" s="40"/>
      <c r="E7" s="134">
        <f>IF($D7=1,'参照'!D7,"")</f>
      </c>
    </row>
    <row r="8" spans="1:5" s="112" customFormat="1" ht="12.75" customHeight="1">
      <c r="A8" s="20" t="s">
        <v>300</v>
      </c>
      <c r="B8" s="200"/>
      <c r="C8" s="4">
        <f>IF($B$8=1,'参照'!C8,"")</f>
      </c>
      <c r="D8" s="46"/>
      <c r="E8" s="97">
        <f>IF($D8=1,'参照'!D8,"")</f>
      </c>
    </row>
    <row r="9" spans="1:5" s="112" customFormat="1" ht="12.75" customHeight="1">
      <c r="A9" s="22">
        <f>'参照'!A9</f>
        <v>0</v>
      </c>
      <c r="B9" s="201"/>
      <c r="C9" s="4">
        <f>IF($B$8=1,'参照'!C9,"")</f>
      </c>
      <c r="D9" s="44"/>
      <c r="E9" s="99">
        <f>IF($D9=1,'参照'!D9,"")</f>
      </c>
    </row>
    <row r="10" spans="1:5" s="112" customFormat="1" ht="12.75" customHeight="1">
      <c r="A10" s="21">
        <f>'参照'!A10</f>
        <v>0</v>
      </c>
      <c r="B10" s="202"/>
      <c r="C10" s="11">
        <f>IF($B$8=1,'参照'!C10,"")</f>
      </c>
      <c r="D10" s="48"/>
      <c r="E10" s="100">
        <f>IF($D10=1,'参照'!D10,"")</f>
      </c>
    </row>
    <row r="11" spans="1:5" s="112" customFormat="1" ht="12.75" customHeight="1">
      <c r="A11" s="22" t="s">
        <v>301</v>
      </c>
      <c r="B11" s="200"/>
      <c r="C11" s="2">
        <f>IF($B$11=1,'参照'!C11,"")</f>
      </c>
      <c r="D11" s="85"/>
      <c r="E11" s="101">
        <f>IF($D11=1,'参照'!D11,"")</f>
      </c>
    </row>
    <row r="12" spans="1:5" s="112" customFormat="1" ht="12.75" customHeight="1">
      <c r="A12" s="22" t="str">
        <f>'参照'!A12</f>
        <v>（熱源機：冷凍機、ﾋｰﾄﾎﾟﾝﾌﾟ、ボイラー等）</v>
      </c>
      <c r="B12" s="201"/>
      <c r="C12" s="8">
        <f>IF($B$11=1,'参照'!C12,"")</f>
      </c>
      <c r="D12" s="36"/>
      <c r="E12" s="101">
        <f>IF($D12=1,'参照'!D12,"")</f>
      </c>
    </row>
    <row r="13" spans="1:5" s="112" customFormat="1" ht="12.75" customHeight="1">
      <c r="A13" s="22">
        <f>'参照'!A13</f>
        <v>0</v>
      </c>
      <c r="B13" s="201"/>
      <c r="C13" s="8">
        <f>IF($B$11=1,'参照'!C13,"")</f>
      </c>
      <c r="D13" s="36"/>
      <c r="E13" s="101">
        <f>IF($D13=1,'参照'!D13,"")</f>
      </c>
    </row>
    <row r="14" spans="1:5" s="112" customFormat="1" ht="12.75" customHeight="1">
      <c r="A14" s="22">
        <f>'参照'!A14</f>
        <v>0</v>
      </c>
      <c r="B14" s="201"/>
      <c r="C14" s="8">
        <f>IF($B$11=1,'参照'!C14,"")</f>
      </c>
      <c r="D14" s="47"/>
      <c r="E14" s="101">
        <f>IF($D14=1,'参照'!D14,"")</f>
      </c>
    </row>
    <row r="15" spans="1:6" s="153" customFormat="1" ht="12.75" customHeight="1">
      <c r="A15" s="22">
        <f>'参照'!A15</f>
        <v>0</v>
      </c>
      <c r="B15" s="201"/>
      <c r="C15" s="8">
        <f>IF($B$11=1,'参照'!C15,"")</f>
      </c>
      <c r="D15" s="150">
        <f>IF(B11=1,HYPERLINK("[FDDSCE.xls]症状入力シート!a234","4.1へ"),"")</f>
      </c>
      <c r="E15" s="151"/>
      <c r="F15" s="152"/>
    </row>
    <row r="16" spans="1:5" s="112" customFormat="1" ht="12.75" customHeight="1">
      <c r="A16" s="22">
        <f>'参照'!A16</f>
        <v>0</v>
      </c>
      <c r="B16" s="201"/>
      <c r="C16" s="4">
        <f>IF($B$11=1,'参照'!C16,"")</f>
      </c>
      <c r="D16" s="44"/>
      <c r="E16" s="99">
        <f>IF($D16=1,'参照'!D16,"")</f>
      </c>
    </row>
    <row r="17" spans="1:5" s="112" customFormat="1" ht="12.75" customHeight="1">
      <c r="A17" s="22">
        <f>'参照'!A17</f>
        <v>0</v>
      </c>
      <c r="B17" s="201"/>
      <c r="C17" s="2">
        <f>IF($B$11=1,'参照'!C17,"")</f>
      </c>
      <c r="D17" s="37"/>
      <c r="E17" s="101">
        <f>IF($D$17=1,'参照'!D17,"")</f>
      </c>
    </row>
    <row r="18" spans="1:5" s="112" customFormat="1" ht="12.75" customHeight="1">
      <c r="A18" s="22">
        <f>'参照'!A18</f>
        <v>0</v>
      </c>
      <c r="B18" s="201"/>
      <c r="C18" s="2">
        <f>IF($B$11=1,'参照'!C18,"")</f>
      </c>
      <c r="D18" s="34"/>
      <c r="E18" s="101">
        <f>IF($D$17=1,'参照'!D18,"")</f>
      </c>
    </row>
    <row r="19" spans="1:5" s="112" customFormat="1" ht="12.75" customHeight="1">
      <c r="A19" s="22">
        <f>'参照'!A19</f>
        <v>0</v>
      </c>
      <c r="B19" s="201"/>
      <c r="C19" s="2">
        <f>IF($B$11=1,'参照'!C19,"")</f>
      </c>
      <c r="D19" s="38"/>
      <c r="E19" s="101">
        <f>IF($D$17=1,'参照'!D19,"")</f>
      </c>
    </row>
    <row r="20" spans="1:5" s="112" customFormat="1" ht="12.75" customHeight="1">
      <c r="A20" s="22">
        <f>'参照'!A20</f>
        <v>0</v>
      </c>
      <c r="B20" s="201"/>
      <c r="C20" s="2">
        <f>IF($B$11=1,'参照'!C20,"")</f>
      </c>
      <c r="D20" s="34"/>
      <c r="E20" s="101">
        <f>IF($D$17=1,'参照'!D20,"")</f>
      </c>
    </row>
    <row r="21" spans="1:5" s="112" customFormat="1" ht="12.75" customHeight="1">
      <c r="A21" s="22">
        <f>'参照'!A21</f>
        <v>0</v>
      </c>
      <c r="B21" s="201"/>
      <c r="C21" s="2">
        <f>IF($B$11=1,'参照'!C21,"")</f>
      </c>
      <c r="D21" s="38"/>
      <c r="E21" s="101">
        <f>IF($D$17=1,'参照'!D21,"")</f>
      </c>
    </row>
    <row r="22" spans="1:5" s="112" customFormat="1" ht="12.75" customHeight="1">
      <c r="A22" s="22">
        <f>'参照'!A22</f>
        <v>0</v>
      </c>
      <c r="B22" s="201"/>
      <c r="C22" s="2">
        <f>IF($B$11=1,'参照'!C22,"")</f>
      </c>
      <c r="D22" s="38"/>
      <c r="E22" s="101">
        <f>IF($D$17=1,'参照'!D22,"")</f>
      </c>
    </row>
    <row r="23" spans="1:5" s="153" customFormat="1" ht="12.75" customHeight="1">
      <c r="A23" s="22"/>
      <c r="B23" s="201"/>
      <c r="C23" s="2">
        <f>IF($B$11=1,'参照'!C23,"")</f>
      </c>
      <c r="D23" s="154">
        <f>IF(B11=1,HYPERLINK("[FDDSCE.xls]症状入力シート!a257","4.2へ"),"")</f>
      </c>
      <c r="E23" s="155">
        <f>IF($D23=1,'参照'!D23,"")</f>
      </c>
    </row>
    <row r="24" spans="1:5" s="153" customFormat="1" ht="12.75" customHeight="1" thickBot="1">
      <c r="A24" s="63">
        <f>'参照'!A24</f>
        <v>0</v>
      </c>
      <c r="B24" s="207"/>
      <c r="C24" s="87">
        <f>IF($B$11=1,'参照'!C24,"")</f>
      </c>
      <c r="D24" s="156">
        <f>IF(B11=1,HYPERLINK("[FDDSCE.xls]症状入力シート!a115","2.7へ"),"")</f>
      </c>
      <c r="E24" s="155">
        <f>IF($D24=1,'参照'!D24,"")</f>
      </c>
    </row>
    <row r="25" spans="1:5" s="112" customFormat="1" ht="27.75" customHeight="1" thickTop="1">
      <c r="A25" s="23" t="s">
        <v>271</v>
      </c>
      <c r="B25" s="209"/>
      <c r="C25" s="6">
        <f>IF($B$25=1,'参照'!C25,"")</f>
      </c>
      <c r="D25" s="37"/>
      <c r="E25" s="105">
        <f>IF($D25=1,'参照'!D25,"")</f>
      </c>
    </row>
    <row r="26" spans="1:5" s="112" customFormat="1" ht="12.75" customHeight="1">
      <c r="A26" s="24"/>
      <c r="B26" s="206"/>
      <c r="C26" s="110">
        <f>IF($B$25=1,'参照'!C26,"")</f>
      </c>
      <c r="D26" s="37"/>
      <c r="E26" s="101">
        <f>IF($D26=1,'参照'!D26,"")</f>
      </c>
    </row>
    <row r="27" spans="1:5" s="153" customFormat="1" ht="12.75" customHeight="1">
      <c r="A27" s="24"/>
      <c r="B27" s="206"/>
      <c r="C27" s="110">
        <f>IF($B$25=1,'参照'!C27,"")</f>
      </c>
      <c r="D27" s="94"/>
      <c r="E27" s="155">
        <f>IF($D$26=1,'参照'!D27,"")</f>
      </c>
    </row>
    <row r="28" spans="1:5" s="153" customFormat="1" ht="12.75" customHeight="1">
      <c r="A28" s="24"/>
      <c r="B28" s="206"/>
      <c r="C28" s="110">
        <f>IF($B$25=1,'参照'!C28,"")</f>
      </c>
      <c r="D28" s="94"/>
      <c r="E28" s="155">
        <f>IF($D$26=1,'参照'!D28,"")</f>
      </c>
    </row>
    <row r="29" spans="1:5" s="153" customFormat="1" ht="12.75" customHeight="1" thickBot="1">
      <c r="A29" s="63"/>
      <c r="B29" s="210"/>
      <c r="C29" s="110">
        <f>IF($B$25=1,'参照'!C29,"")</f>
      </c>
      <c r="D29" s="156">
        <f>IF(B25=1,HYPERLINK("[FDDSCE.xls]症状入力シート!a177","2.10へ"),"")</f>
      </c>
      <c r="E29" s="155">
        <f>IF($D$26=1,'参照'!D29,"")</f>
      </c>
    </row>
    <row r="30" spans="1:5" s="112" customFormat="1" ht="12.75" customHeight="1" thickTop="1">
      <c r="A30" s="114" t="s">
        <v>149</v>
      </c>
      <c r="B30" s="157"/>
      <c r="C30" s="115"/>
      <c r="D30" s="149"/>
      <c r="E30" s="103"/>
    </row>
    <row r="31" spans="1:5" s="112" customFormat="1" ht="12.75" customHeight="1">
      <c r="A31" s="20" t="s">
        <v>305</v>
      </c>
      <c r="B31" s="200"/>
      <c r="C31" s="3">
        <f>IF($B$31=1,'参照'!C31,"")</f>
      </c>
      <c r="D31" s="86"/>
      <c r="E31" s="101">
        <f>IF($D31=1,'参照'!D31,"")</f>
      </c>
    </row>
    <row r="32" spans="1:5" s="112" customFormat="1" ht="12.75" customHeight="1">
      <c r="A32" s="24">
        <f>'参照'!A32</f>
        <v>0</v>
      </c>
      <c r="B32" s="204"/>
      <c r="C32" s="4">
        <f>IF($B$31=1,'参照'!C32,"")</f>
      </c>
      <c r="D32" s="158"/>
      <c r="E32" s="99"/>
    </row>
    <row r="33" spans="1:5" s="112" customFormat="1" ht="12.75" customHeight="1">
      <c r="A33" s="24">
        <f>'参照'!A33</f>
        <v>0</v>
      </c>
      <c r="B33" s="204"/>
      <c r="C33" s="8">
        <f>IF($B$31=1,'参照'!C33,"")</f>
      </c>
      <c r="D33" s="37"/>
      <c r="E33" s="101">
        <f>IF($D33=1,'参照'!D33,"")</f>
      </c>
    </row>
    <row r="34" spans="1:5" s="112" customFormat="1" ht="12.75" customHeight="1">
      <c r="A34" s="24">
        <f>'参照'!A34</f>
        <v>0</v>
      </c>
      <c r="B34" s="204"/>
      <c r="C34" s="8">
        <f>IF($B$31=1,'参照'!C34,"")</f>
      </c>
      <c r="D34" s="36"/>
      <c r="E34" s="101">
        <f>IF($D34=1,'参照'!D34,"")</f>
      </c>
    </row>
    <row r="35" spans="1:5" s="112" customFormat="1" ht="12.75" customHeight="1">
      <c r="A35" s="24">
        <f>'参照'!A35</f>
        <v>0</v>
      </c>
      <c r="B35" s="204"/>
      <c r="C35" s="8">
        <f>IF($B$31=1,'参照'!C35,"")</f>
      </c>
      <c r="D35" s="36"/>
      <c r="E35" s="101">
        <f>IF($D35=1,'参照'!D35,"")</f>
      </c>
    </row>
    <row r="36" spans="1:5" s="112" customFormat="1" ht="12.75" customHeight="1">
      <c r="A36" s="24">
        <f>'参照'!A36</f>
        <v>0</v>
      </c>
      <c r="B36" s="204"/>
      <c r="C36" s="8">
        <f>IF($B$31=1,'参照'!C36,"")</f>
      </c>
      <c r="D36" s="36"/>
      <c r="E36" s="101">
        <f>IF($D36=1,'参照'!D36,"")</f>
      </c>
    </row>
    <row r="37" spans="1:5" s="112" customFormat="1" ht="12.75" customHeight="1">
      <c r="A37" s="24">
        <f>'参照'!A37</f>
        <v>0</v>
      </c>
      <c r="B37" s="204"/>
      <c r="C37" s="8">
        <f>IF($B$31=1,'参照'!C37,"")</f>
      </c>
      <c r="D37" s="36"/>
      <c r="E37" s="101">
        <f>IF($D37=1,'参照'!D37,"")</f>
      </c>
    </row>
    <row r="38" spans="1:5" s="112" customFormat="1" ht="12.75" customHeight="1">
      <c r="A38" s="24">
        <f>'参照'!A38</f>
        <v>0</v>
      </c>
      <c r="B38" s="204"/>
      <c r="C38" s="8">
        <f>IF($B$31=1,'参照'!C38,"")</f>
      </c>
      <c r="D38" s="36"/>
      <c r="E38" s="101">
        <f>IF($D38=1,'参照'!D38,"")</f>
      </c>
    </row>
    <row r="39" spans="1:5" s="112" customFormat="1" ht="12.75" customHeight="1">
      <c r="A39" s="24">
        <f>'参照'!A39</f>
        <v>0</v>
      </c>
      <c r="B39" s="204"/>
      <c r="C39" s="15">
        <f>IF($B$31=1,'参照'!C39,"")</f>
      </c>
      <c r="D39" s="159"/>
      <c r="E39" s="101"/>
    </row>
    <row r="40" spans="1:5" s="112" customFormat="1" ht="12.75" customHeight="1">
      <c r="A40" s="24">
        <f>'参照'!A40</f>
        <v>0</v>
      </c>
      <c r="B40" s="204"/>
      <c r="C40" s="15">
        <f>IF($B$31=1,'参照'!C40,"")</f>
      </c>
      <c r="D40" s="36"/>
      <c r="E40" s="101">
        <f>IF($D40=1,'参照'!D40,"")</f>
      </c>
    </row>
    <row r="41" spans="1:5" s="112" customFormat="1" ht="12.75" customHeight="1">
      <c r="A41" s="24">
        <f>'参照'!A41</f>
        <v>0</v>
      </c>
      <c r="B41" s="204"/>
      <c r="C41" s="111">
        <f>IF($B$31=1,'参照'!C41,"")</f>
      </c>
      <c r="D41" s="36"/>
      <c r="E41" s="120">
        <f>IF($D41=1,'参照'!D41,"")</f>
      </c>
    </row>
    <row r="42" spans="1:5" s="112" customFormat="1" ht="12.75" customHeight="1">
      <c r="A42" s="24">
        <f>'参照'!A42</f>
        <v>0</v>
      </c>
      <c r="B42" s="204"/>
      <c r="C42" s="111">
        <f>IF($B$31=1,'参照'!C42,"")</f>
      </c>
      <c r="D42" s="159"/>
      <c r="E42" s="120">
        <f>IF($D42=1,'参照'!D42,"")</f>
      </c>
    </row>
    <row r="43" spans="1:5" s="112" customFormat="1" ht="12.75" customHeight="1">
      <c r="A43" s="24">
        <f>'参照'!A43</f>
        <v>0</v>
      </c>
      <c r="B43" s="204"/>
      <c r="C43" s="111">
        <f>IF($B$31=1,'参照'!C43,"")</f>
      </c>
      <c r="D43" s="36"/>
      <c r="E43" s="120">
        <f>IF($D43=1,'参照'!D43,"")</f>
      </c>
    </row>
    <row r="44" spans="1:5" s="112" customFormat="1" ht="12.75" customHeight="1">
      <c r="A44" s="24"/>
      <c r="B44" s="204"/>
      <c r="C44" s="111">
        <f>IF($B$31=1,'参照'!C44,"")</f>
      </c>
      <c r="D44" s="36"/>
      <c r="E44" s="120">
        <f>IF($D44=1,'参照'!D44,"")</f>
      </c>
    </row>
    <row r="45" spans="1:5" s="153" customFormat="1" ht="12.75" customHeight="1">
      <c r="A45" s="82">
        <f>'参照'!A45</f>
        <v>0</v>
      </c>
      <c r="B45" s="204"/>
      <c r="C45" s="111">
        <f>IF($B$31=1,'参照'!C45,"")</f>
      </c>
      <c r="D45" s="160">
        <f>IF(B31=1,HYPERLINK("[FDDSCE.xls]症状入力シート!a264","4.3へ"),"")</f>
      </c>
      <c r="E45" s="161">
        <f>IF($D45=1,'参照'!D45,"")</f>
      </c>
    </row>
    <row r="46" spans="1:5" s="153" customFormat="1" ht="12.75" customHeight="1">
      <c r="A46" s="82">
        <f>'参照'!A46</f>
        <v>0</v>
      </c>
      <c r="B46" s="204"/>
      <c r="C46" s="111">
        <f>IF($B$31=1,'参照'!C46,"")</f>
      </c>
      <c r="D46" s="160">
        <f>IF(B31=1,HYPERLINK("[FDDSCE.xls]症状入力シート!a267","4.4へ"),"")</f>
      </c>
      <c r="E46" s="161">
        <f>IF($D46=1,'参照'!D46,"")</f>
      </c>
    </row>
    <row r="47" spans="1:5" s="153" customFormat="1" ht="12.75" customHeight="1">
      <c r="A47" s="82">
        <f>'参照'!A47</f>
        <v>0</v>
      </c>
      <c r="B47" s="204"/>
      <c r="C47" s="111">
        <f>IF($B$31=1,'参照'!C47,"")</f>
      </c>
      <c r="D47" s="160">
        <f>IF(B31=1,HYPERLINK("[FDDSCE.xls]症状入力シート!a228","3.4へ"),"")</f>
      </c>
      <c r="E47" s="161">
        <f>IF($D47=1,'参照'!D47,"")</f>
      </c>
    </row>
    <row r="48" spans="1:5" s="112" customFormat="1" ht="12.75" customHeight="1">
      <c r="A48" s="82"/>
      <c r="B48" s="204"/>
      <c r="C48" s="8">
        <f>IF($B$31=1,'参照'!C48,"")</f>
      </c>
      <c r="D48" s="36"/>
      <c r="E48" s="120">
        <f>IF($D48=1,'参照'!D48,"")</f>
      </c>
    </row>
    <row r="49" spans="1:5" s="112" customFormat="1" ht="12.75" customHeight="1">
      <c r="A49" s="82"/>
      <c r="B49" s="204"/>
      <c r="C49" s="8">
        <f>IF($B$31=1,'参照'!C49,"")</f>
      </c>
      <c r="D49" s="36"/>
      <c r="E49" s="120">
        <f>IF($D49=1,'参照'!D49,"")</f>
      </c>
    </row>
    <row r="50" spans="1:5" s="112" customFormat="1" ht="12.75" customHeight="1">
      <c r="A50" s="24">
        <f>'参照'!A50</f>
        <v>0</v>
      </c>
      <c r="B50" s="204"/>
      <c r="C50" s="111">
        <f>IF($B$31=1,'参照'!C50,"")</f>
      </c>
      <c r="D50" s="159"/>
      <c r="E50" s="120"/>
    </row>
    <row r="51" spans="1:5" s="153" customFormat="1" ht="12.75" customHeight="1">
      <c r="A51" s="24">
        <f>'参照'!A51</f>
        <v>0</v>
      </c>
      <c r="B51" s="204"/>
      <c r="C51" s="111">
        <f>IF($B$31=1,'参照'!C51,"")</f>
      </c>
      <c r="D51" s="160">
        <f>IF(B31=1,HYPERLINK("[FDDSCE.xls]症状入力シート!a234","4.1へ"),"")</f>
      </c>
      <c r="E51" s="161"/>
    </row>
    <row r="52" spans="1:5" s="112" customFormat="1" ht="12.75" customHeight="1">
      <c r="A52" s="24">
        <f>'参照'!A52</f>
        <v>0</v>
      </c>
      <c r="B52" s="205"/>
      <c r="C52" s="111">
        <f>IF($B$31=1,'参照'!C52,"")</f>
      </c>
      <c r="D52" s="88"/>
      <c r="E52" s="120">
        <f>IF($D52=1,'参照'!D52,"")</f>
      </c>
    </row>
    <row r="53" spans="1:5" s="112" customFormat="1" ht="12.75" customHeight="1">
      <c r="A53" s="23" t="s">
        <v>36</v>
      </c>
      <c r="B53" s="200"/>
      <c r="C53" s="144">
        <f>IF($B$53=1,'参照'!C53,"")</f>
      </c>
      <c r="D53" s="162"/>
      <c r="E53" s="117">
        <f>IF($D53=1,'参照'!D53,"")</f>
      </c>
    </row>
    <row r="54" spans="1:5" s="112" customFormat="1" ht="12.75" customHeight="1">
      <c r="A54" s="24">
        <f>'参照'!A54</f>
        <v>0</v>
      </c>
      <c r="B54" s="211"/>
      <c r="C54" s="111">
        <f>IF($B$53=1,'参照'!C54,"")</f>
      </c>
      <c r="D54" s="159"/>
      <c r="E54" s="120">
        <f>IF($D54=1,'参照'!D54,"")</f>
      </c>
    </row>
    <row r="55" spans="1:5" s="112" customFormat="1" ht="12.75" customHeight="1">
      <c r="A55" s="24">
        <f>'参照'!A55</f>
        <v>0</v>
      </c>
      <c r="B55" s="211"/>
      <c r="C55" s="111">
        <f>IF($B$53=1,'参照'!C55,"")</f>
      </c>
      <c r="D55" s="163"/>
      <c r="E55" s="120">
        <f>IF($D55=1,'参照'!D55,"")</f>
      </c>
    </row>
    <row r="56" spans="1:5" s="112" customFormat="1" ht="12.75" customHeight="1">
      <c r="A56" s="24">
        <f>'参照'!A56</f>
        <v>0</v>
      </c>
      <c r="B56" s="211"/>
      <c r="C56" s="148">
        <f>IF($B$53=1,'参照'!C56,"")</f>
      </c>
      <c r="D56" s="164"/>
      <c r="E56" s="118">
        <f>IF($D56=1,'参照'!D56,"")</f>
      </c>
    </row>
    <row r="57" spans="1:5" s="112" customFormat="1" ht="12.75" customHeight="1">
      <c r="A57" s="25">
        <f>'参照'!A57</f>
        <v>0</v>
      </c>
      <c r="B57" s="212"/>
      <c r="C57" s="111">
        <f>IF($B$53=1,'参照'!C57,"")</f>
      </c>
      <c r="D57" s="165"/>
      <c r="E57" s="122">
        <f>IF($D57=1,'参照'!D57,"")</f>
      </c>
    </row>
    <row r="58" spans="1:5" s="112" customFormat="1" ht="12.75" customHeight="1">
      <c r="A58" s="20" t="s">
        <v>315</v>
      </c>
      <c r="B58" s="200"/>
      <c r="C58" s="6">
        <f>IF($B$58=1,'参照'!C58,"")</f>
      </c>
      <c r="D58" s="89"/>
      <c r="E58" s="97">
        <f>IF($D58=1,'参照'!D58,"")</f>
      </c>
    </row>
    <row r="59" spans="1:5" s="112" customFormat="1" ht="12.75" customHeight="1">
      <c r="A59" s="83" t="str">
        <f>'参照'!A59</f>
        <v>　　過小の判断基準</v>
      </c>
      <c r="B59" s="201"/>
      <c r="C59" s="8">
        <f>IF($B$58=1,'参照'!C59,"")</f>
      </c>
      <c r="D59" s="36"/>
      <c r="E59" s="101">
        <f>IF($D59=1,'参照'!D59,"")</f>
      </c>
    </row>
    <row r="60" spans="1:5" s="112" customFormat="1" ht="12.75" customHeight="1">
      <c r="A60" s="83" t="str">
        <f>'参照'!A60</f>
        <v>　　　・設計値</v>
      </c>
      <c r="B60" s="201"/>
      <c r="C60" s="8">
        <f>IF($B$58=1,'参照'!C60,"")</f>
      </c>
      <c r="D60" s="36"/>
      <c r="E60" s="101">
        <f>IF($D60=1,'参照'!D60,"")</f>
      </c>
    </row>
    <row r="61" spans="1:5" s="112" customFormat="1" ht="12.75" customHeight="1">
      <c r="A61" s="83" t="str">
        <f>'参照'!A61</f>
        <v>　　　・竣工時の調整値(TAB)</v>
      </c>
      <c r="B61" s="201"/>
      <c r="C61" s="8">
        <f>IF($B$58=1,'参照'!C61,"")</f>
      </c>
      <c r="D61" s="36"/>
      <c r="E61" s="101">
        <f>IF($D61=1,'参照'!D61,"")</f>
      </c>
    </row>
    <row r="62" spans="1:5" s="112" customFormat="1" ht="12.75" customHeight="1">
      <c r="A62" s="83" t="str">
        <f>'参照'!A62</f>
        <v>　　　・性能検証値(コミッショニング)</v>
      </c>
      <c r="B62" s="201"/>
      <c r="C62" s="8">
        <f>IF($B$58=1,'参照'!C62,"")</f>
      </c>
      <c r="D62" s="36"/>
      <c r="E62" s="101">
        <f>IF($D62=1,'参照'!D62,"")</f>
      </c>
    </row>
    <row r="63" spans="1:5" s="112" customFormat="1" ht="12.75" customHeight="1">
      <c r="A63" s="24">
        <f>'参照'!A63</f>
        <v>0</v>
      </c>
      <c r="B63" s="201"/>
      <c r="C63" s="8">
        <f>IF($B$58=1,'参照'!C63,"")</f>
      </c>
      <c r="D63" s="36"/>
      <c r="E63" s="101">
        <f>IF($D63=1,'参照'!D63,"")</f>
      </c>
    </row>
    <row r="64" spans="1:5" s="112" customFormat="1" ht="12.75" customHeight="1">
      <c r="A64" s="24">
        <f>'参照'!A64</f>
        <v>0</v>
      </c>
      <c r="B64" s="201"/>
      <c r="C64" s="8">
        <f>IF($B$58=1,'参照'!C64,"")</f>
      </c>
      <c r="D64" s="36"/>
      <c r="E64" s="101">
        <f>IF($D64=1,'参照'!D64,"")</f>
      </c>
    </row>
    <row r="65" spans="1:5" s="112" customFormat="1" ht="12.75" customHeight="1">
      <c r="A65" s="24">
        <f>'参照'!A65</f>
        <v>0</v>
      </c>
      <c r="B65" s="201"/>
      <c r="C65" s="8">
        <f>IF($B$58=1,'参照'!C65,"")</f>
      </c>
      <c r="D65" s="36"/>
      <c r="E65" s="101">
        <f>IF($D65=1,'参照'!D65,"")</f>
      </c>
    </row>
    <row r="66" spans="1:5" s="112" customFormat="1" ht="12.75" customHeight="1">
      <c r="A66" s="24">
        <f>'参照'!A66</f>
        <v>0</v>
      </c>
      <c r="B66" s="201"/>
      <c r="C66" s="8">
        <f>IF($B$58=1,'参照'!C66,"")</f>
      </c>
      <c r="D66" s="36"/>
      <c r="E66" s="101">
        <f>IF($D66=1,'参照'!D66,"")</f>
      </c>
    </row>
    <row r="67" spans="1:5" s="112" customFormat="1" ht="12.75" customHeight="1">
      <c r="A67" s="24">
        <f>'参照'!A67</f>
        <v>0</v>
      </c>
      <c r="B67" s="201"/>
      <c r="C67" s="8">
        <f>IF($B$58=1,'参照'!C67,"")</f>
      </c>
      <c r="D67" s="36"/>
      <c r="E67" s="101">
        <f>IF($D67=1,'参照'!D67,"")</f>
      </c>
    </row>
    <row r="68" spans="1:5" s="112" customFormat="1" ht="12.75" customHeight="1">
      <c r="A68" s="24">
        <f>'参照'!A68</f>
        <v>0</v>
      </c>
      <c r="B68" s="201"/>
      <c r="C68" s="8">
        <f>IF($B$58=1,'参照'!C68,"")</f>
      </c>
      <c r="D68" s="36"/>
      <c r="E68" s="101">
        <f>IF($D68=1,'参照'!D68,"")</f>
      </c>
    </row>
    <row r="69" spans="1:5" s="112" customFormat="1" ht="12.75" customHeight="1">
      <c r="A69" s="24">
        <f>'参照'!A69</f>
        <v>0</v>
      </c>
      <c r="B69" s="201"/>
      <c r="C69" s="8">
        <f>IF($B$58=1,'参照'!C69,"")</f>
      </c>
      <c r="D69" s="38"/>
      <c r="E69" s="101">
        <f>IF($D68=1,'参照'!D69,"")</f>
      </c>
    </row>
    <row r="70" spans="1:5" s="153" customFormat="1" ht="12.75" customHeight="1">
      <c r="A70" s="24">
        <f>'参照'!A70</f>
        <v>0</v>
      </c>
      <c r="B70" s="201"/>
      <c r="C70" s="8">
        <f>IF($B$58=1,'参照'!C70,"")</f>
      </c>
      <c r="D70" s="160">
        <f>IF(B58=1,HYPERLINK("[FDDSCE.xls]症状入力シート!a264","4.3へ"),"")</f>
      </c>
      <c r="E70" s="155"/>
    </row>
    <row r="71" spans="1:5" s="153" customFormat="1" ht="12.75" customHeight="1">
      <c r="A71" s="24">
        <f>'参照'!A71</f>
        <v>0</v>
      </c>
      <c r="B71" s="201"/>
      <c r="C71" s="64">
        <f>IF($B$58=1,'参照'!C71,"")</f>
      </c>
      <c r="D71" s="150">
        <f>IF(B58=1,HYPERLINK("[FDDSCE.xls]症状入力シート!a267","4.4へ"),"")</f>
      </c>
      <c r="E71" s="151"/>
    </row>
    <row r="72" spans="1:5" s="112" customFormat="1" ht="12.75" customHeight="1">
      <c r="A72" s="24">
        <f>'参照'!A72</f>
        <v>0</v>
      </c>
      <c r="B72" s="201"/>
      <c r="C72" s="2">
        <f>IF($B$58=1,'参照'!C72,"")</f>
      </c>
      <c r="D72" s="164"/>
      <c r="E72" s="101"/>
    </row>
    <row r="73" spans="1:5" s="112" customFormat="1" ht="12.75" customHeight="1">
      <c r="A73" s="24">
        <f>'参照'!A73</f>
        <v>0</v>
      </c>
      <c r="B73" s="201"/>
      <c r="C73" s="8">
        <f>IF($B$58=1,'参照'!C73,"")</f>
      </c>
      <c r="D73" s="36"/>
      <c r="E73" s="101">
        <f>IF($D73=1,'参照'!D73,"")</f>
      </c>
    </row>
    <row r="74" spans="1:5" s="153" customFormat="1" ht="12.75" customHeight="1">
      <c r="A74" s="24">
        <f>'参照'!A74</f>
        <v>0</v>
      </c>
      <c r="B74" s="201"/>
      <c r="C74" s="8">
        <f>IF($B$58=1,'参照'!C74,"")</f>
      </c>
      <c r="D74" s="166">
        <f>IF(B58=1,HYPERLINK("[FDDSCE.xls]症状入力シート!a264","4.3へ"),"")</f>
      </c>
      <c r="E74" s="155"/>
    </row>
    <row r="75" spans="1:5" s="153" customFormat="1" ht="12.75" customHeight="1">
      <c r="A75" s="24">
        <f>'参照'!A75</f>
        <v>0</v>
      </c>
      <c r="B75" s="201"/>
      <c r="C75" s="64">
        <f>IF($B$58=1,'参照'!C75,"")</f>
      </c>
      <c r="D75" s="150">
        <f>IF(B58=1,HYPERLINK("[FDDSCE.xls]症状入力シート!a267","4.4へ"),"")</f>
      </c>
      <c r="E75" s="151"/>
    </row>
    <row r="76" spans="1:5" s="112" customFormat="1" ht="12.75" customHeight="1">
      <c r="A76" s="24">
        <f>'参照'!A76</f>
        <v>0</v>
      </c>
      <c r="B76" s="201"/>
      <c r="C76" s="12">
        <f>IF($B$58=1,'参照'!C76,"")</f>
      </c>
      <c r="D76" s="90"/>
      <c r="E76" s="101">
        <f>IF($D76=1,'参照'!D76,"")</f>
      </c>
    </row>
    <row r="77" spans="1:5" s="112" customFormat="1" ht="12.75" customHeight="1">
      <c r="A77" s="24">
        <f>'参照'!A77</f>
        <v>0</v>
      </c>
      <c r="B77" s="201"/>
      <c r="C77" s="15">
        <f>IF($B$58=1,'参照'!C77,"")</f>
      </c>
      <c r="D77" s="36"/>
      <c r="E77" s="101">
        <f>IF($D77=1,'参照'!D77,"")</f>
      </c>
    </row>
    <row r="78" spans="1:5" s="112" customFormat="1" ht="12.75" customHeight="1">
      <c r="A78" s="24">
        <f>'参照'!A78</f>
        <v>0</v>
      </c>
      <c r="B78" s="201"/>
      <c r="C78" s="15">
        <f>IF($B$58=1,'参照'!C78,"")</f>
      </c>
      <c r="D78" s="36"/>
      <c r="E78" s="101">
        <f>IF($D78=1,'参照'!D78,"")</f>
      </c>
    </row>
    <row r="79" spans="1:5" s="112" customFormat="1" ht="12.75" customHeight="1">
      <c r="A79" s="24">
        <f>'参照'!A79</f>
        <v>0</v>
      </c>
      <c r="B79" s="201"/>
      <c r="C79" s="15">
        <f>IF($B$58=1,'参照'!C79,"")</f>
      </c>
      <c r="D79" s="51"/>
      <c r="E79" s="101">
        <f>IF($D79=1,'参照'!D79,"")</f>
      </c>
    </row>
    <row r="80" spans="1:5" s="112" customFormat="1" ht="12.75" customHeight="1">
      <c r="A80" s="24">
        <f>'参照'!A80</f>
        <v>0</v>
      </c>
      <c r="B80" s="201"/>
      <c r="C80" s="15">
        <f>IF($B$58=1,'参照'!C80,"")</f>
      </c>
      <c r="D80" s="36"/>
      <c r="E80" s="101">
        <f>IF($D80=1,'参照'!D80,"")</f>
      </c>
    </row>
    <row r="81" spans="1:5" s="112" customFormat="1" ht="12.75" customHeight="1">
      <c r="A81" s="24">
        <f>'参照'!A81</f>
        <v>0</v>
      </c>
      <c r="B81" s="204"/>
      <c r="C81" s="111">
        <f>IF($B$58=1,'参照'!C81,"")</f>
      </c>
      <c r="D81" s="36"/>
      <c r="E81" s="120">
        <f>IF($D81=1,'参照'!D81,"")</f>
      </c>
    </row>
    <row r="82" spans="1:5" s="112" customFormat="1" ht="12.75" customHeight="1">
      <c r="A82" s="24">
        <f>'参照'!A82</f>
        <v>0</v>
      </c>
      <c r="B82" s="204"/>
      <c r="C82" s="111">
        <f>IF($B$58=1,'参照'!C82,"")</f>
      </c>
      <c r="D82" s="36"/>
      <c r="E82" s="120">
        <f>IF($D82=1,'参照'!D82,"")</f>
      </c>
    </row>
    <row r="83" spans="1:5" s="112" customFormat="1" ht="12.75" customHeight="1">
      <c r="A83" s="24">
        <f>'参照'!A83</f>
        <v>0</v>
      </c>
      <c r="B83" s="204"/>
      <c r="C83" s="111">
        <f>IF($B$58=1,'参照'!C83,"")</f>
      </c>
      <c r="D83" s="38"/>
      <c r="E83" s="120">
        <f>IF($D83=1,'参照'!D83,"")</f>
      </c>
    </row>
    <row r="84" spans="1:5" s="112" customFormat="1" ht="12.75" customHeight="1">
      <c r="A84" s="24">
        <f>'参照'!A84</f>
        <v>0</v>
      </c>
      <c r="B84" s="204"/>
      <c r="C84" s="111">
        <f>IF($B$58=1,'参照'!C84,"")</f>
      </c>
      <c r="D84" s="36"/>
      <c r="E84" s="120">
        <f>IF($D84=1,'参照'!D84,"")</f>
      </c>
    </row>
    <row r="85" spans="1:5" s="153" customFormat="1" ht="12.75" customHeight="1">
      <c r="A85" s="24">
        <f>'参照'!A85</f>
        <v>0</v>
      </c>
      <c r="B85" s="204"/>
      <c r="C85" s="111">
        <f>IF($B$58=1,'参照'!C85,"")</f>
      </c>
      <c r="D85" s="167">
        <f>IF(B58=1,HYPERLINK("[FDDSCE.xls]症状入力シート!a272","4.5へ"),"")</f>
      </c>
      <c r="E85" s="161"/>
    </row>
    <row r="86" spans="1:5" s="153" customFormat="1" ht="12.75" customHeight="1">
      <c r="A86" s="25">
        <f>'参照'!A86</f>
        <v>0</v>
      </c>
      <c r="B86" s="205"/>
      <c r="C86" s="91">
        <f>IF($B$58=1,'参照'!C86,"")</f>
      </c>
      <c r="D86" s="168">
        <f>IF(B58=1,HYPERLINK("[FDDSCE.xls]症状入力シート!a225","3.3へ"),"")</f>
      </c>
      <c r="E86" s="169"/>
    </row>
    <row r="87" spans="1:5" s="112" customFormat="1" ht="12.75" customHeight="1">
      <c r="A87" s="20" t="s">
        <v>321</v>
      </c>
      <c r="B87" s="200"/>
      <c r="C87" s="6">
        <f>IF($B$87=1,'参照'!C87,"")</f>
      </c>
      <c r="D87" s="30"/>
      <c r="E87" s="97">
        <f>IF($D87=1,'参照'!D87,"")</f>
      </c>
    </row>
    <row r="88" spans="1:5" s="153" customFormat="1" ht="12.75" customHeight="1">
      <c r="A88" s="22">
        <f>'参照'!A88</f>
        <v>0</v>
      </c>
      <c r="B88" s="206"/>
      <c r="C88" s="8">
        <f>IF($B$87=1,'参照'!C88,"")</f>
      </c>
      <c r="D88" s="160">
        <f>IF(B87=1,HYPERLINK("[FDDSCE.xls]症状入力シート!a53","2.2へ"),"")</f>
      </c>
      <c r="E88" s="155"/>
    </row>
    <row r="89" spans="1:5" s="112" customFormat="1" ht="12.75" customHeight="1">
      <c r="A89" s="22">
        <f>'参照'!A89</f>
        <v>0</v>
      </c>
      <c r="B89" s="206"/>
      <c r="C89" s="8">
        <f>IF($B$87=1,'参照'!C89,"")</f>
      </c>
      <c r="D89" s="32"/>
      <c r="E89" s="101">
        <f>IF($D89=1,'参照'!D89,"")</f>
      </c>
    </row>
    <row r="90" spans="1:5" s="112" customFormat="1" ht="27.75" customHeight="1">
      <c r="A90" s="22">
        <f>'参照'!A90</f>
        <v>0</v>
      </c>
      <c r="B90" s="206"/>
      <c r="C90" s="104">
        <f>IF($B$87=1,'参照'!C90,"")</f>
      </c>
      <c r="D90" s="50"/>
      <c r="E90" s="105">
        <f>IF($D90=1,'参照'!D90,"")</f>
      </c>
    </row>
    <row r="91" spans="1:5" s="112" customFormat="1" ht="12.75" customHeight="1">
      <c r="A91" s="22">
        <f>'参照'!A91</f>
        <v>0</v>
      </c>
      <c r="B91" s="206"/>
      <c r="C91" s="8">
        <f>IF($B$87=1,'参照'!C91,"")</f>
      </c>
      <c r="D91" s="32"/>
      <c r="E91" s="101">
        <f>IF($D90=1,'参照'!D91,"")</f>
      </c>
    </row>
    <row r="92" spans="1:5" s="112" customFormat="1" ht="12.75" customHeight="1">
      <c r="A92" s="22">
        <f>'参照'!A92</f>
        <v>0</v>
      </c>
      <c r="B92" s="206"/>
      <c r="C92" s="8">
        <f>IF($B$87=1,'参照'!C92,"")</f>
      </c>
      <c r="D92" s="36"/>
      <c r="E92" s="101">
        <f>IF($D92=1,'参照'!D92,"")</f>
      </c>
    </row>
    <row r="93" spans="1:5" s="112" customFormat="1" ht="12.75" customHeight="1">
      <c r="A93" s="22">
        <f>'参照'!A93</f>
        <v>0</v>
      </c>
      <c r="B93" s="206"/>
      <c r="C93" s="8">
        <f>IF($B$87=1,'参照'!C93,"")</f>
      </c>
      <c r="D93" s="39"/>
      <c r="E93" s="101">
        <f>IF($D93=1,'参照'!D93,"")</f>
      </c>
    </row>
    <row r="94" spans="1:5" s="153" customFormat="1" ht="12.75" customHeight="1">
      <c r="A94" s="22">
        <f>'参照'!A94</f>
        <v>0</v>
      </c>
      <c r="B94" s="206"/>
      <c r="C94" s="8">
        <f>IF($B$87=1,'参照'!C94,"")</f>
      </c>
      <c r="D94" s="160">
        <f>IF(B87=1,HYPERLINK("[FDDSCE.xls]症状入力シート!a264","4.3へ"),"")</f>
      </c>
      <c r="E94" s="155"/>
    </row>
    <row r="95" spans="1:5" s="153" customFormat="1" ht="12.75" customHeight="1">
      <c r="A95" s="22">
        <f>'参照'!A95</f>
        <v>0</v>
      </c>
      <c r="B95" s="206"/>
      <c r="C95" s="8">
        <f>IF($B$87=1,'参照'!C95,"")</f>
      </c>
      <c r="D95" s="170">
        <f>IF(B87=1,HYPERLINK("[FDDSCE.xls]症状入力シート!a267","4.4へ"),"")</f>
      </c>
      <c r="E95" s="155"/>
    </row>
    <row r="96" spans="1:5" s="112" customFormat="1" ht="12.75" customHeight="1">
      <c r="A96" s="22">
        <f>'参照'!A96</f>
        <v>0</v>
      </c>
      <c r="B96" s="206"/>
      <c r="C96" s="8">
        <f>IF($B$87=1,'参照'!C96,"")</f>
      </c>
      <c r="D96" s="38"/>
      <c r="E96" s="101">
        <f>IF($D96=1,'参照'!D96,"")</f>
      </c>
    </row>
    <row r="97" spans="1:5" s="112" customFormat="1" ht="12.75" customHeight="1">
      <c r="A97" s="22">
        <f>'参照'!A97</f>
        <v>0</v>
      </c>
      <c r="B97" s="206"/>
      <c r="C97" s="8">
        <f>IF($B$87=1,'参照'!C97,"")</f>
      </c>
      <c r="D97" s="36"/>
      <c r="E97" s="101">
        <f>IF($D97=1,'参照'!D97,"")</f>
      </c>
    </row>
    <row r="98" spans="1:5" s="153" customFormat="1" ht="12.75" customHeight="1">
      <c r="A98" s="22">
        <f>'参照'!A98</f>
        <v>0</v>
      </c>
      <c r="B98" s="208"/>
      <c r="C98" s="8">
        <f>IF($B$87=1,'参照'!C98,"")</f>
      </c>
      <c r="D98" s="170">
        <f>IF(B87=1,HYPERLINK("[FDDSCE.xls]症状入力シート!a272","4.5へ"),"")</f>
      </c>
      <c r="E98" s="155"/>
    </row>
    <row r="99" spans="1:5" s="153" customFormat="1" ht="12.75" customHeight="1">
      <c r="A99" s="23" t="s">
        <v>326</v>
      </c>
      <c r="B99" s="200"/>
      <c r="C99" s="6">
        <f>IF($B$99=1,'参照'!C99,"")</f>
      </c>
      <c r="D99" s="171">
        <f>IF(B99=1,HYPERLINK("[FDDSCE.xls]症状入力シート!a31","2.1へ"),"")</f>
      </c>
      <c r="E99" s="172"/>
    </row>
    <row r="100" spans="1:5" s="153" customFormat="1" ht="12.75" customHeight="1">
      <c r="A100" s="22">
        <f>'参照'!A100</f>
        <v>0</v>
      </c>
      <c r="B100" s="206"/>
      <c r="C100" s="92">
        <f>IF($B$99=1,'参照'!C100,"")</f>
      </c>
      <c r="D100" s="173">
        <f>IF(B99=1,HYPERLINK("[FDDSCE.xls]症状入力シート!a31","2.1へ"),"")</f>
      </c>
      <c r="E100" s="174"/>
    </row>
    <row r="101" spans="1:5" s="112" customFormat="1" ht="12.75" customHeight="1">
      <c r="A101" s="22">
        <f>'参照'!A101</f>
        <v>0</v>
      </c>
      <c r="B101" s="206"/>
      <c r="C101" s="2">
        <f>IF($B$99=1,'参照'!C101,"")</f>
      </c>
      <c r="D101" s="79"/>
      <c r="E101" s="101">
        <f>IF($D101=1,'参照'!D101,"")</f>
      </c>
    </row>
    <row r="102" spans="1:5" s="153" customFormat="1" ht="12.75" customHeight="1">
      <c r="A102" s="22">
        <f>'参照'!A102</f>
        <v>0</v>
      </c>
      <c r="B102" s="206"/>
      <c r="C102" s="8">
        <f>IF($B$99=1,'参照'!C102,"")</f>
      </c>
      <c r="D102" s="160">
        <f>IF(B99=1,HYPERLINK("[FDDSCE.xls]症状入力シート!a5","1.1へ"),"")</f>
      </c>
      <c r="E102" s="155"/>
    </row>
    <row r="103" spans="1:5" s="153" customFormat="1" ht="12.75" customHeight="1">
      <c r="A103" s="22">
        <f>'参照'!A103</f>
        <v>0</v>
      </c>
      <c r="B103" s="208"/>
      <c r="C103" s="8">
        <f>IF($B$99=1,'参照'!C103,"")</f>
      </c>
      <c r="D103" s="170">
        <f>IF(B99=1,HYPERLINK("[FDDSCE.xls]症状入力シート!a8","1.2へ"),"")</f>
      </c>
      <c r="E103" s="155"/>
    </row>
    <row r="104" spans="1:5" s="112" customFormat="1" ht="12.75" customHeight="1">
      <c r="A104" s="20" t="s">
        <v>330</v>
      </c>
      <c r="B104" s="200"/>
      <c r="C104" s="6">
        <f>IF($B$87=1,'参照'!C104,"")</f>
      </c>
      <c r="D104" s="30"/>
      <c r="E104" s="97">
        <f>IF($D104=1,'参照'!D104,"")</f>
      </c>
    </row>
    <row r="105" spans="1:5" s="112" customFormat="1" ht="12.75" customHeight="1">
      <c r="A105" s="22">
        <f>'参照'!A105</f>
        <v>0</v>
      </c>
      <c r="B105" s="206"/>
      <c r="C105" s="8">
        <f>IF($B$87=1,'参照'!C105,"")</f>
      </c>
      <c r="D105" s="36"/>
      <c r="E105" s="101">
        <f>IF($D105=1,'参照'!D105,"")</f>
      </c>
    </row>
    <row r="106" spans="1:5" s="112" customFormat="1" ht="12.75" customHeight="1">
      <c r="A106" s="22">
        <f>'参照'!A106</f>
        <v>0</v>
      </c>
      <c r="B106" s="206"/>
      <c r="C106" s="8">
        <f>IF($B$87=1,'参照'!C106,"")</f>
      </c>
      <c r="D106" s="39"/>
      <c r="E106" s="101">
        <f>IF($D106=1,'参照'!D106,"")</f>
      </c>
    </row>
    <row r="107" spans="1:5" s="153" customFormat="1" ht="12.75" customHeight="1">
      <c r="A107" s="22">
        <f>'参照'!A107</f>
        <v>0</v>
      </c>
      <c r="B107" s="206"/>
      <c r="C107" s="4">
        <f>IF($B$87=1,'参照'!C107,"")</f>
      </c>
      <c r="D107" s="173">
        <f>IF(B104=1,HYPERLINK("[FDDSCE.xls]症状入力シート!a53","2.2へ"),"")</f>
      </c>
      <c r="E107" s="174"/>
    </row>
    <row r="108" spans="1:5" s="153" customFormat="1" ht="12.75" customHeight="1">
      <c r="A108" s="22">
        <f>'参照'!A108</f>
        <v>0</v>
      </c>
      <c r="B108" s="206"/>
      <c r="C108" s="8">
        <f>IF($B$87=1,'参照'!C108,"")</f>
      </c>
      <c r="D108" s="175">
        <f>IF(B104=1,HYPERLINK("[FDDSCE.xls]症状入力シート!a58","2.3へ"),"")</f>
      </c>
      <c r="E108" s="155"/>
    </row>
    <row r="109" spans="1:5" s="112" customFormat="1" ht="12.75" customHeight="1">
      <c r="A109" s="22">
        <f>'参照'!A109</f>
        <v>0</v>
      </c>
      <c r="B109" s="206"/>
      <c r="C109" s="9">
        <f>IF($B$87=1,'参照'!C109,"")</f>
      </c>
      <c r="D109" s="37"/>
      <c r="E109" s="98">
        <f>IF($D109=1,'参照'!D109,"")</f>
      </c>
    </row>
    <row r="110" spans="1:5" s="153" customFormat="1" ht="12.75" customHeight="1">
      <c r="A110" s="22">
        <f>'参照'!A110</f>
        <v>0</v>
      </c>
      <c r="B110" s="206"/>
      <c r="C110" s="8">
        <f>IF($B$87=1,'参照'!C110,"")</f>
      </c>
      <c r="D110" s="175">
        <f>IF(B104=1,HYPERLINK("[FDDSCE.xls]症状入力シート!a5","1.1へ"),"")</f>
      </c>
      <c r="E110" s="155">
        <f>IF($D110=1,'参照'!D110,"")</f>
      </c>
    </row>
    <row r="111" spans="1:5" s="153" customFormat="1" ht="12.75" customHeight="1">
      <c r="A111" s="22">
        <f>'参照'!A111</f>
        <v>0</v>
      </c>
      <c r="B111" s="206"/>
      <c r="C111" s="8">
        <f>IF($B$87=1,'参照'!C111,"")</f>
      </c>
      <c r="D111" s="175">
        <f>IF(B104=1,HYPERLINK("[FDDSCE.xls]症状入力シート!a8","1.2へ"),"")</f>
      </c>
      <c r="E111" s="155">
        <f>IF($D111=1,'参照'!D111,"")</f>
      </c>
    </row>
    <row r="112" spans="1:5" s="112" customFormat="1" ht="12.75" customHeight="1">
      <c r="A112" s="22">
        <f>'参照'!A112</f>
        <v>0</v>
      </c>
      <c r="B112" s="206"/>
      <c r="C112" s="9">
        <f>IF($B$87=1,'参照'!C112,"")</f>
      </c>
      <c r="D112" s="33"/>
      <c r="E112" s="98">
        <f>IF($D112=1,'参照'!D112,"")</f>
      </c>
    </row>
    <row r="113" spans="1:5" s="153" customFormat="1" ht="12.75" customHeight="1">
      <c r="A113" s="22">
        <f>'参照'!A113</f>
        <v>0</v>
      </c>
      <c r="B113" s="206"/>
      <c r="C113" s="8">
        <f>IF($B$87=1,'参照'!C113,"")</f>
      </c>
      <c r="D113" s="160">
        <f>IF(B104=1,HYPERLINK("[FDDSCE.xls]症状入力シート!a58","2.3へ"),"")</f>
      </c>
      <c r="E113" s="155"/>
    </row>
    <row r="114" spans="1:5" s="112" customFormat="1" ht="12.75" customHeight="1">
      <c r="A114" s="22">
        <f>'参照'!A114</f>
        <v>0</v>
      </c>
      <c r="B114" s="208"/>
      <c r="C114" s="8">
        <f>IF($B$87=1,'参照'!C114,"")</f>
      </c>
      <c r="D114" s="39"/>
      <c r="E114" s="101">
        <f>IF($D114=1,'参照'!D114,"")</f>
      </c>
    </row>
    <row r="115" spans="1:5" s="112" customFormat="1" ht="12.75" customHeight="1">
      <c r="A115" s="20" t="s">
        <v>334</v>
      </c>
      <c r="B115" s="200"/>
      <c r="C115" s="6">
        <f>IF($B$115=1,'参照'!C115,"")</f>
      </c>
      <c r="D115" s="35"/>
      <c r="E115" s="97">
        <f>IF($D115=1,'参照'!D115,"")</f>
      </c>
    </row>
    <row r="116" spans="1:5" s="153" customFormat="1" ht="12.75" customHeight="1">
      <c r="A116" s="26" t="s">
        <v>164</v>
      </c>
      <c r="B116" s="201"/>
      <c r="C116" s="8">
        <f>IF($B$115=1,'参照'!C116,"")</f>
      </c>
      <c r="D116" s="160">
        <f>IF(B115=1,HYPERLINK("[FDDSCE.xls]症状入力シート!a58","2.3へ"),"")</f>
      </c>
      <c r="E116" s="155">
        <f>IF($D115=1,'参照'!D116,"")</f>
      </c>
    </row>
    <row r="117" spans="1:5" s="153" customFormat="1" ht="12.75" customHeight="1">
      <c r="A117" s="176">
        <f>'参照'!A117</f>
        <v>0</v>
      </c>
      <c r="B117" s="213"/>
      <c r="C117" s="177">
        <f>IF($B$115=1,'参照'!C117,"")</f>
      </c>
      <c r="D117" s="170">
        <f>IF(B115=1,HYPERLINK("[FDDSCE.xls]症状入力シート!a87","2.4へ"),"")</f>
      </c>
      <c r="E117" s="155"/>
    </row>
    <row r="118" spans="1:5" s="153" customFormat="1" ht="12.75" customHeight="1">
      <c r="A118" s="176" t="str">
        <f>'参照'!A118</f>
        <v>　</v>
      </c>
      <c r="B118" s="213"/>
      <c r="C118" s="177">
        <f>IF($B$115=1,'参照'!C118,"")</f>
      </c>
      <c r="D118" s="160">
        <f>IF(B115=1,HYPERLINK("[FDDSCE.xls]症状入力シート!a99","2.5へ"),"")</f>
      </c>
      <c r="E118" s="155"/>
    </row>
    <row r="119" spans="1:5" s="153" customFormat="1" ht="12.75" customHeight="1">
      <c r="A119" s="176">
        <f>'参照'!A119</f>
        <v>0</v>
      </c>
      <c r="B119" s="213"/>
      <c r="C119" s="178">
        <f>IF($B$115=1,'参照'!C119,"")</f>
      </c>
      <c r="D119" s="179">
        <f>IF(B115=1,HYPERLINK("[FDDSCE.xls]症状入力シート!a104","2.6へ"),"")</f>
      </c>
      <c r="E119" s="151"/>
    </row>
    <row r="120" spans="1:5" s="153" customFormat="1" ht="12.75" customHeight="1">
      <c r="A120" s="176" t="str">
        <f>'参照'!A120</f>
        <v>　　　　</v>
      </c>
      <c r="B120" s="213"/>
      <c r="C120" s="2">
        <f>IF($B$115=1,'参照'!C120,"")</f>
      </c>
      <c r="D120" s="170">
        <f>IF(B115=1,HYPERLINK("[FDDSCE.xls]症状入力シート!a31","2.1へ"),"")</f>
      </c>
      <c r="E120" s="155"/>
    </row>
    <row r="121" spans="1:5" s="153" customFormat="1" ht="12.75" customHeight="1">
      <c r="A121" s="24">
        <f>'参照'!A121</f>
        <v>0</v>
      </c>
      <c r="B121" s="201"/>
      <c r="C121" s="9">
        <f>IF($B$115=1,'参照'!C121,"")</f>
      </c>
      <c r="D121" s="180">
        <f>IF(B115=1,HYPERLINK("[FDDSCE.xls]症状入力シート!a53","2.2へ"),"")</f>
      </c>
      <c r="E121" s="181"/>
    </row>
    <row r="122" spans="1:5" s="112" customFormat="1" ht="12.75" customHeight="1">
      <c r="A122" s="22" t="s">
        <v>343</v>
      </c>
      <c r="B122" s="201"/>
      <c r="C122" s="9">
        <f>IF($B$115=1,'参照'!C122,"")</f>
      </c>
      <c r="D122" s="75"/>
      <c r="E122" s="98">
        <f>IF($D122=1,'参照'!D122,"")</f>
      </c>
    </row>
    <row r="123" spans="1:5" s="112" customFormat="1" ht="12.75" customHeight="1">
      <c r="A123" s="24">
        <f>'参照'!A123</f>
        <v>0</v>
      </c>
      <c r="B123" s="201"/>
      <c r="C123" s="15">
        <f>IF($B$115=1,'参照'!C123,"")</f>
      </c>
      <c r="D123" s="51"/>
      <c r="E123" s="101">
        <f>IF($D123=1,'参照'!D123,"")</f>
      </c>
    </row>
    <row r="124" spans="1:5" s="112" customFormat="1" ht="12.75" customHeight="1">
      <c r="A124" s="24">
        <f>'参照'!A124</f>
        <v>0</v>
      </c>
      <c r="B124" s="201"/>
      <c r="C124" s="15">
        <f>IF($B$115=1,'参照'!C124,"")</f>
      </c>
      <c r="D124" s="36"/>
      <c r="E124" s="101">
        <f>IF($D124=1,'参照'!D124,"")</f>
      </c>
    </row>
    <row r="125" spans="1:5" s="112" customFormat="1" ht="12.75" customHeight="1">
      <c r="A125" s="24">
        <f>'参照'!A125</f>
        <v>0</v>
      </c>
      <c r="B125" s="201"/>
      <c r="C125" s="12">
        <f>IF($B$115=1,'参照'!C125,"")</f>
      </c>
      <c r="D125" s="36"/>
      <c r="E125" s="101">
        <f>IF($D125=1,'参照'!D125,"")</f>
      </c>
    </row>
    <row r="126" spans="1:5" s="112" customFormat="1" ht="12.75" customHeight="1">
      <c r="A126" s="24">
        <f>'参照'!A126</f>
        <v>0</v>
      </c>
      <c r="B126" s="201"/>
      <c r="C126" s="15">
        <f>IF($B$115=1,'参照'!C126,"")</f>
      </c>
      <c r="D126" s="36"/>
      <c r="E126" s="101">
        <f>IF($D126=1,'参照'!D126,"")</f>
      </c>
    </row>
    <row r="127" spans="1:5" s="153" customFormat="1" ht="12.75" customHeight="1">
      <c r="A127" s="24">
        <f>'参照'!A127</f>
        <v>0</v>
      </c>
      <c r="B127" s="201"/>
      <c r="C127" s="15">
        <f>IF($B$115=1,'参照'!C127,"")</f>
      </c>
      <c r="D127" s="160">
        <f>IF(B115=1,HYPERLINK("[FDDSCE.xls]症状入力シート!a104","2.6へ"),"")</f>
      </c>
      <c r="E127" s="155"/>
    </row>
    <row r="128" spans="1:5" s="112" customFormat="1" ht="12.75" customHeight="1">
      <c r="A128" s="24">
        <f>'参照'!A128</f>
        <v>0</v>
      </c>
      <c r="B128" s="201"/>
      <c r="C128" s="15">
        <f>IF($B$115=1,'参照'!C128,"")</f>
      </c>
      <c r="D128" s="38"/>
      <c r="E128" s="101">
        <f>IF($D128=1,'参照'!D128,"")</f>
      </c>
    </row>
    <row r="129" spans="1:5" s="112" customFormat="1" ht="12.75" customHeight="1">
      <c r="A129" s="22" t="s">
        <v>347</v>
      </c>
      <c r="B129" s="201"/>
      <c r="C129" s="15">
        <f>IF($B$115=1,'参照'!C129,"")</f>
      </c>
      <c r="D129" s="36"/>
      <c r="E129" s="101">
        <f>IF($D129=1,'参照'!D129,"")</f>
      </c>
    </row>
    <row r="130" spans="1:5" s="112" customFormat="1" ht="12.75" customHeight="1">
      <c r="A130" s="24">
        <f>'参照'!A130</f>
        <v>0</v>
      </c>
      <c r="B130" s="201"/>
      <c r="C130" s="15">
        <f>IF($B$115=1,'参照'!C130,"")</f>
      </c>
      <c r="D130" s="36"/>
      <c r="E130" s="101">
        <f>IF($D130=1,'参照'!D130,"")</f>
      </c>
    </row>
    <row r="131" spans="1:5" s="153" customFormat="1" ht="12.75" customHeight="1">
      <c r="A131" s="24">
        <f>'参照'!A131</f>
        <v>0</v>
      </c>
      <c r="B131" s="201"/>
      <c r="C131" s="15">
        <f>IF($B$115=1,'参照'!C131,"")</f>
      </c>
      <c r="D131" s="160">
        <f>IF(B115=1,HYPERLINK("[FDDSCE.xls]症状入力シート!a136","2.8へ"),"")</f>
      </c>
      <c r="E131" s="155"/>
    </row>
    <row r="132" spans="1:5" s="153" customFormat="1" ht="12.75" customHeight="1">
      <c r="A132" s="24">
        <f>'参照'!A132</f>
        <v>0</v>
      </c>
      <c r="B132" s="201"/>
      <c r="C132" s="15">
        <f>IF($B$115=1,'参照'!C132,"")</f>
      </c>
      <c r="D132" s="160">
        <f>IF(B115=1,HYPERLINK("[FDDSCE.xls]症状入力シート!a142","2.9へ"),"")</f>
      </c>
      <c r="E132" s="155"/>
    </row>
    <row r="133" spans="1:5" s="153" customFormat="1" ht="12.75" customHeight="1">
      <c r="A133" s="24">
        <f>'参照'!A133</f>
        <v>0</v>
      </c>
      <c r="B133" s="201"/>
      <c r="C133" s="15">
        <f>IF($B$115=1,'参照'!C133,"")</f>
      </c>
      <c r="D133" s="160">
        <f>IF(B115=1,HYPERLINK("[FDDSCE.xls]症状入力シート!a234","4.1へ"),"")</f>
      </c>
      <c r="E133" s="155"/>
    </row>
    <row r="134" spans="1:5" s="153" customFormat="1" ht="12.75" customHeight="1">
      <c r="A134" s="24">
        <f>'参照'!A134</f>
        <v>0</v>
      </c>
      <c r="B134" s="204"/>
      <c r="C134" s="111">
        <f>IF($B$115=1,'参照'!C134,"")</f>
      </c>
      <c r="D134" s="160">
        <f>IF(B115=1,HYPERLINK("[FDDSCE.xls]症状入力シート!a257","4.2へ"),"")</f>
      </c>
      <c r="E134" s="161"/>
    </row>
    <row r="135" spans="1:5" s="112" customFormat="1" ht="12.75" customHeight="1">
      <c r="A135" s="25">
        <f>'参照'!A135</f>
        <v>0</v>
      </c>
      <c r="B135" s="205"/>
      <c r="C135" s="111">
        <f>IF($B$115=1,'参照'!C135,"")</f>
      </c>
      <c r="D135" s="88"/>
      <c r="E135" s="120">
        <f>IF($D135=1,'参照'!D135,"")</f>
      </c>
    </row>
    <row r="136" spans="1:5" s="153" customFormat="1" ht="12.75" customHeight="1">
      <c r="A136" s="20" t="s">
        <v>348</v>
      </c>
      <c r="B136" s="200"/>
      <c r="C136" s="6">
        <f>IF($B$136=1,'参照'!C136,"")</f>
      </c>
      <c r="D136" s="171">
        <f>IF(B136=1,HYPERLINK("[FDDSCE.xls]症状入力シート!a104","2.6へ"),"")</f>
      </c>
      <c r="E136" s="172"/>
    </row>
    <row r="137" spans="1:5" s="153" customFormat="1" ht="12.75" customHeight="1">
      <c r="A137" s="24">
        <f>'参照'!A137</f>
        <v>0</v>
      </c>
      <c r="B137" s="204"/>
      <c r="C137" s="52">
        <f>IF($B$136=1,'参照'!C137,"")</f>
      </c>
      <c r="D137" s="150">
        <f>IF(B136=1,HYPERLINK("[FDDSCE.xls]症状入力シート!a115","2.7へ"),"")</f>
      </c>
      <c r="E137" s="151"/>
    </row>
    <row r="138" spans="1:5" s="153" customFormat="1" ht="12.75" customHeight="1">
      <c r="A138" s="24" t="str">
        <f>'参照'!A138</f>
        <v>　</v>
      </c>
      <c r="B138" s="204"/>
      <c r="C138" s="2">
        <f>IF($B$136=1,'参照'!C138,"")</f>
      </c>
      <c r="D138" s="170">
        <f>IF(B136=1,HYPERLINK("[FDDSCE.xls]症状入力シート!a234","4.1へ"),"")</f>
      </c>
      <c r="E138" s="155"/>
    </row>
    <row r="139" spans="1:5" s="112" customFormat="1" ht="12.75" customHeight="1">
      <c r="A139" s="24" t="str">
        <f>'参照'!A139</f>
        <v>　</v>
      </c>
      <c r="B139" s="204"/>
      <c r="C139" s="148">
        <f>IF($B$136=1,'参照'!C139,"")</f>
      </c>
      <c r="D139" s="75"/>
      <c r="E139" s="118">
        <f>IF($D139=1,'参照'!D139,"")</f>
      </c>
    </row>
    <row r="140" spans="1:5" s="112" customFormat="1" ht="12.75" customHeight="1">
      <c r="A140" s="24">
        <f>'参照'!A140</f>
        <v>0</v>
      </c>
      <c r="B140" s="204"/>
      <c r="C140" s="111">
        <f>IF($B$136=1,'参照'!C140,"")</f>
      </c>
      <c r="D140" s="36"/>
      <c r="E140" s="120">
        <f>IF($D140=1,'参照'!D140,"")</f>
      </c>
    </row>
    <row r="141" spans="1:5" s="112" customFormat="1" ht="12.75" customHeight="1">
      <c r="A141" s="25">
        <f>'参照'!A141</f>
        <v>0</v>
      </c>
      <c r="B141" s="205"/>
      <c r="C141" s="111">
        <f>IF($B$136=1,'参照'!C141,"")</f>
      </c>
      <c r="D141" s="88"/>
      <c r="E141" s="120">
        <f>IF($D141=1,'参照'!D141,"")</f>
      </c>
    </row>
    <row r="142" spans="1:5" s="153" customFormat="1" ht="12.75" customHeight="1">
      <c r="A142" s="198" t="s">
        <v>353</v>
      </c>
      <c r="B142" s="203"/>
      <c r="C142" s="3">
        <f>IF($B$142=1,'参照'!C142,"")</f>
      </c>
      <c r="D142" s="182">
        <f>IF(B142=1,HYPERLINK("[FDDSCE.xls]症状入力シート!a115","2.7へ"),"")</f>
      </c>
      <c r="E142" s="183"/>
    </row>
    <row r="143" spans="1:5" s="112" customFormat="1" ht="12.75" customHeight="1">
      <c r="A143" s="199"/>
      <c r="B143" s="204"/>
      <c r="C143" s="2">
        <f>IF($B$142=1,'参照'!C143,"")</f>
      </c>
      <c r="D143" s="32"/>
      <c r="E143" s="105">
        <f>IF($D143=1,'参照'!D143,"")</f>
      </c>
    </row>
    <row r="144" spans="1:5" s="153" customFormat="1" ht="12.75" customHeight="1">
      <c r="A144" s="22">
        <f>'参照'!A144</f>
        <v>0</v>
      </c>
      <c r="B144" s="204"/>
      <c r="C144" s="8">
        <f>IF($B$142=1,'参照'!C144,"")</f>
      </c>
      <c r="D144" s="160">
        <f>IF(B142=1,HYPERLINK("[FDDSCE.xls]症状入力シート!a53","2.2へ"),"")</f>
      </c>
      <c r="E144" s="184">
        <f>IF($D144=1,'参照'!D144,"")</f>
      </c>
    </row>
    <row r="145" spans="1:5" s="112" customFormat="1" ht="27" customHeight="1">
      <c r="A145" s="22"/>
      <c r="B145" s="204"/>
      <c r="C145" s="8">
        <f>IF($B$142=1,'参照'!C145,"")</f>
      </c>
      <c r="D145" s="36"/>
      <c r="E145" s="105">
        <f>IF($D145=1,'参照'!D145,"")</f>
      </c>
    </row>
    <row r="146" spans="1:5" s="112" customFormat="1" ht="12.75" customHeight="1">
      <c r="A146" s="22"/>
      <c r="B146" s="204"/>
      <c r="C146" s="8">
        <f>IF($B$142=1,'参照'!C146,"")</f>
      </c>
      <c r="D146" s="36"/>
      <c r="E146" s="105">
        <f>IF($D146=1,'参照'!D146,"")</f>
      </c>
    </row>
    <row r="147" spans="1:5" s="153" customFormat="1" ht="12.75" customHeight="1">
      <c r="A147" s="22">
        <f>'参照'!A147</f>
        <v>0</v>
      </c>
      <c r="B147" s="204"/>
      <c r="C147" s="8">
        <f>IF($B$142=1,'参照'!C147,"")</f>
      </c>
      <c r="D147" s="160">
        <f>IF(B142=1,HYPERLINK("[FDDSCE.xls]症状入力シート!a58","2.3へ"),"")</f>
      </c>
      <c r="E147" s="155"/>
    </row>
    <row r="148" spans="1:5" s="153" customFormat="1" ht="12.75" customHeight="1">
      <c r="A148" s="22">
        <f>'参照'!A148</f>
        <v>0</v>
      </c>
      <c r="B148" s="204"/>
      <c r="C148" s="8">
        <f>IF($B$142=1,'参照'!C148,"")</f>
      </c>
      <c r="D148" s="160">
        <f>IF(B142=1,HYPERLINK("[FDDSCE.xls]症状入力シート!a87","2.4へ"),"")</f>
      </c>
      <c r="E148" s="155"/>
    </row>
    <row r="149" spans="1:5" s="153" customFormat="1" ht="12.75" customHeight="1">
      <c r="A149" s="22">
        <f>'参照'!A149</f>
        <v>0</v>
      </c>
      <c r="B149" s="204"/>
      <c r="C149" s="8">
        <f>IF($B$142=1,'参照'!C149,"")</f>
      </c>
      <c r="D149" s="160">
        <f>IF(B142=1,HYPERLINK("[FDDSCE.xls]症状入力シート!a99","2.5へ"),"")</f>
      </c>
      <c r="E149" s="155"/>
    </row>
    <row r="150" spans="1:5" s="153" customFormat="1" ht="12.75" customHeight="1">
      <c r="A150" s="22">
        <f>'参照'!A150</f>
        <v>0</v>
      </c>
      <c r="B150" s="204"/>
      <c r="C150" s="8">
        <f>IF($B$142=1,'参照'!C150,"")</f>
      </c>
      <c r="D150" s="160">
        <f>IF(B142=1,HYPERLINK("[FDDSCE.xls]症状入力シート!a104","2.6へ"),"")</f>
      </c>
      <c r="E150" s="155"/>
    </row>
    <row r="151" spans="1:5" s="153" customFormat="1" ht="12.75" customHeight="1">
      <c r="A151" s="22">
        <f>'参照'!A151</f>
        <v>0</v>
      </c>
      <c r="B151" s="204"/>
      <c r="C151" s="8">
        <f>IF($B$142=1,'参照'!C151,"")</f>
      </c>
      <c r="D151" s="160">
        <f>IF(B142=1,HYPERLINK("[FDDSCE.xls]症状入力シート!a115","2.7へ"),"")</f>
      </c>
      <c r="E151" s="177"/>
    </row>
    <row r="152" spans="1:5" s="153" customFormat="1" ht="12.75" customHeight="1">
      <c r="A152" s="22">
        <f>'参照'!A152</f>
        <v>0</v>
      </c>
      <c r="B152" s="204"/>
      <c r="C152" s="8">
        <f>IF($B$142=1,'参照'!C152,"")</f>
      </c>
      <c r="D152" s="185"/>
      <c r="E152" s="177"/>
    </row>
    <row r="153" spans="1:5" s="153" customFormat="1" ht="12.75" customHeight="1">
      <c r="A153" s="22"/>
      <c r="B153" s="204"/>
      <c r="C153" s="8">
        <f>IF($B$142=1,'参照'!C153,"")</f>
      </c>
      <c r="D153" s="185"/>
      <c r="E153" s="177"/>
    </row>
    <row r="154" spans="1:5" s="153" customFormat="1" ht="12.75" customHeight="1">
      <c r="A154" s="22"/>
      <c r="B154" s="204"/>
      <c r="C154" s="8">
        <f>IF($B$142=1,'参照'!C154,"")</f>
      </c>
      <c r="D154" s="160">
        <f>IF(B142=1,HYPERLINK("[FDDSCE.xls]症状入力シート!a53","2.2へ"),"")</f>
      </c>
      <c r="E154" s="177"/>
    </row>
    <row r="155" spans="1:5" s="153" customFormat="1" ht="12.75" customHeight="1">
      <c r="A155" s="22">
        <f>'参照'!A155</f>
        <v>0</v>
      </c>
      <c r="B155" s="204"/>
      <c r="C155" s="8">
        <f>IF($B$142=1,'参照'!C155,"")</f>
      </c>
      <c r="D155" s="160">
        <f>IF(B142=1,HYPERLINK("[FDDSCE.xls]症状入力シート!a58","2.3へ"),"")</f>
      </c>
      <c r="E155" s="177"/>
    </row>
    <row r="156" spans="1:5" s="153" customFormat="1" ht="12.75" customHeight="1">
      <c r="A156" s="22">
        <f>'参照'!A156</f>
        <v>0</v>
      </c>
      <c r="B156" s="204"/>
      <c r="C156" s="8">
        <f>IF($B$142=1,'参照'!C156,"")</f>
      </c>
      <c r="D156" s="160">
        <f>IF(B142=1,HYPERLINK("[FDDSCE.xls]症状入力シート!a87","2.4へ"),"")</f>
      </c>
      <c r="E156" s="177"/>
    </row>
    <row r="157" spans="1:5" s="153" customFormat="1" ht="12.75" customHeight="1">
      <c r="A157" s="22">
        <f>'参照'!A157</f>
        <v>0</v>
      </c>
      <c r="B157" s="204"/>
      <c r="C157" s="64">
        <f>IF($B$142=1,'参照'!C157,"")</f>
      </c>
      <c r="D157" s="150">
        <f>IF(B142=1,HYPERLINK("[FDDSCE.xls]症状入力シート!a99","2.5へ"),"")</f>
      </c>
      <c r="E157" s="178"/>
    </row>
    <row r="158" spans="1:5" s="153" customFormat="1" ht="12.75" customHeight="1">
      <c r="A158" s="22">
        <f>'参照'!A158</f>
        <v>0</v>
      </c>
      <c r="B158" s="204"/>
      <c r="C158" s="65">
        <f>IF($B$142=1,'参照'!C158,"")</f>
      </c>
      <c r="D158" s="180">
        <f>IF(B142=1,HYPERLINK("[FDDSCE.xls]症状入力シート!a104","2.6へ"),"")</f>
      </c>
      <c r="E158" s="181"/>
    </row>
    <row r="159" spans="1:5" s="153" customFormat="1" ht="12.75" customHeight="1">
      <c r="A159" s="22">
        <f>'参照'!A159</f>
        <v>0</v>
      </c>
      <c r="B159" s="204"/>
      <c r="C159" s="8">
        <f>IF($B$142=1,'参照'!C159,"")</f>
      </c>
      <c r="D159" s="160">
        <f>IF(B142=1,HYPERLINK("[FDDSCE.xls]症状入力シート!a115","2.7へ"),"")</f>
      </c>
      <c r="E159" s="155"/>
    </row>
    <row r="160" spans="1:5" s="153" customFormat="1" ht="12.75" customHeight="1">
      <c r="A160" s="22">
        <f>'参照'!A160</f>
        <v>0</v>
      </c>
      <c r="B160" s="204"/>
      <c r="C160" s="2">
        <f>IF($B$142=1,'参照'!C160,"")</f>
      </c>
      <c r="D160" s="185"/>
      <c r="E160" s="155"/>
    </row>
    <row r="161" spans="1:5" s="153" customFormat="1" ht="12.75" customHeight="1">
      <c r="A161" s="22"/>
      <c r="B161" s="204"/>
      <c r="C161" s="8">
        <f>IF($B$142=1,'参照'!C161,"")</f>
      </c>
      <c r="D161" s="185"/>
      <c r="E161" s="155"/>
    </row>
    <row r="162" spans="1:5" s="153" customFormat="1" ht="12.75" customHeight="1">
      <c r="A162" s="22"/>
      <c r="B162" s="204"/>
      <c r="C162" s="8">
        <f>IF($B$142=1,'参照'!C162,"")</f>
      </c>
      <c r="D162" s="160">
        <f>IF(B142=1,HYPERLINK("[FDDSCE.xls]症状入力シート!a11","1.3へ"),"")</f>
      </c>
      <c r="E162" s="155"/>
    </row>
    <row r="163" spans="1:5" s="153" customFormat="1" ht="12.75" customHeight="1">
      <c r="A163" s="22">
        <f>'参照'!A163</f>
        <v>0</v>
      </c>
      <c r="B163" s="204"/>
      <c r="C163" s="8">
        <f>IF($B$142=1,'参照'!C163,"")</f>
      </c>
      <c r="D163" s="160">
        <f>IF(B142=1,HYPERLINK("[FDDSCE.xls]症状入力シート!a31","2.1へ"),"")</f>
      </c>
      <c r="E163" s="155"/>
    </row>
    <row r="164" spans="1:5" s="153" customFormat="1" ht="12.75" customHeight="1">
      <c r="A164" s="22">
        <f>'参照'!A164</f>
        <v>0</v>
      </c>
      <c r="B164" s="204"/>
      <c r="C164" s="8">
        <f>IF($B$142=1,'参照'!C164,"")</f>
      </c>
      <c r="D164" s="160">
        <f>IF(B142=1,HYPERLINK("[FDDSCE.xls]症状入力シート!a234","4.1へ"),"")</f>
      </c>
      <c r="E164" s="155"/>
    </row>
    <row r="165" spans="1:5" s="153" customFormat="1" ht="12.75" customHeight="1">
      <c r="A165" s="22">
        <f>'参照'!A165</f>
        <v>0</v>
      </c>
      <c r="B165" s="204"/>
      <c r="C165" s="8">
        <f>IF($B$142=1,'参照'!C165,"")</f>
      </c>
      <c r="D165" s="160">
        <f>IF(B142=1,HYPERLINK("[FDDSCE.xls]症状入力シート!a257","4.2へ"),"")</f>
      </c>
      <c r="E165" s="155"/>
    </row>
    <row r="166" spans="1:5" s="112" customFormat="1" ht="12.75" customHeight="1">
      <c r="A166" s="22">
        <f>'参照'!A166</f>
        <v>0</v>
      </c>
      <c r="B166" s="204"/>
      <c r="C166" s="69">
        <f>IF($B$142=1,'参照'!C166,"")</f>
      </c>
      <c r="D166" s="96"/>
      <c r="E166" s="102">
        <f>IF($D166=1,'参照'!D166,"")</f>
      </c>
    </row>
    <row r="167" spans="1:5" s="112" customFormat="1" ht="12.75" customHeight="1">
      <c r="A167" s="22">
        <f>'参照'!A167</f>
        <v>0</v>
      </c>
      <c r="B167" s="204"/>
      <c r="C167" s="15">
        <f>IF($B$142=1,'参照'!C167,"")</f>
      </c>
      <c r="D167" s="37"/>
      <c r="E167" s="101">
        <f>IF($D167=1,'参照'!D167,"")</f>
      </c>
    </row>
    <row r="168" spans="1:5" s="112" customFormat="1" ht="12.75" customHeight="1">
      <c r="A168" s="22">
        <f>'参照'!A168</f>
        <v>0</v>
      </c>
      <c r="B168" s="204"/>
      <c r="C168" s="15">
        <f>IF($B$142=1,'参照'!C168,"")</f>
      </c>
      <c r="D168" s="93"/>
      <c r="E168" s="101">
        <f>IF($D168=1,'参照'!D168,"")</f>
      </c>
    </row>
    <row r="169" spans="1:5" s="112" customFormat="1" ht="12.75" customHeight="1">
      <c r="A169" s="24">
        <f>'参照'!A169</f>
        <v>0</v>
      </c>
      <c r="B169" s="204"/>
      <c r="C169" s="13">
        <f>IF($B$142=1,'参照'!C169,"")</f>
      </c>
      <c r="D169" s="94"/>
      <c r="E169" s="98">
        <f>IF($D169=1,'参照'!D169,"")</f>
      </c>
    </row>
    <row r="170" spans="1:5" s="112" customFormat="1" ht="12.75" customHeight="1">
      <c r="A170" s="24">
        <f>'参照'!A170</f>
        <v>0</v>
      </c>
      <c r="B170" s="204"/>
      <c r="C170" s="15">
        <f>IF($B$142=1,'参照'!C170,"")</f>
      </c>
      <c r="D170" s="36"/>
      <c r="E170" s="101">
        <f>IF($D170=1,'参照'!D170,"")</f>
      </c>
    </row>
    <row r="171" spans="1:5" s="112" customFormat="1" ht="12.75" customHeight="1">
      <c r="A171" s="24">
        <f>'参照'!A171</f>
        <v>0</v>
      </c>
      <c r="B171" s="204"/>
      <c r="C171" s="15">
        <f>IF($B$142=1,'参照'!C171,"")</f>
      </c>
      <c r="D171" s="36"/>
      <c r="E171" s="101">
        <f>IF($D171=1,'参照'!D171,"")</f>
      </c>
    </row>
    <row r="172" spans="1:5" s="112" customFormat="1" ht="12.75" customHeight="1">
      <c r="A172" s="24">
        <f>'参照'!A172</f>
        <v>0</v>
      </c>
      <c r="B172" s="204"/>
      <c r="C172" s="15">
        <f>IF($B$142=1,'参照'!C172,"")</f>
      </c>
      <c r="D172" s="38"/>
      <c r="E172" s="8">
        <f>IF($D172=1,'参照'!D172,"")</f>
      </c>
    </row>
    <row r="173" spans="1:5" s="112" customFormat="1" ht="12.75" customHeight="1">
      <c r="A173" s="24">
        <f>'参照'!A173</f>
        <v>0</v>
      </c>
      <c r="B173" s="204"/>
      <c r="C173" s="15">
        <f>IF($B$142=1,'参照'!C173,"")</f>
      </c>
      <c r="D173" s="36"/>
      <c r="E173" s="8">
        <f>IF($D173=1,'参照'!D173,"")</f>
      </c>
    </row>
    <row r="174" spans="1:5" s="153" customFormat="1" ht="12.75" customHeight="1">
      <c r="A174" s="24">
        <f>'参照'!A174</f>
        <v>0</v>
      </c>
      <c r="B174" s="204"/>
      <c r="C174" s="15">
        <f>IF($B$142=1,'参照'!C174,"")</f>
      </c>
      <c r="D174" s="166">
        <f>IF(B142=1,HYPERLINK("[FDDSCE.xls]症状入力シート!a267","4.4へ"),"")</f>
      </c>
      <c r="E174" s="177"/>
    </row>
    <row r="175" spans="1:5" s="153" customFormat="1" ht="12.75" customHeight="1">
      <c r="A175" s="24">
        <f>'参照'!A175</f>
        <v>0</v>
      </c>
      <c r="B175" s="204"/>
      <c r="C175" s="80">
        <f>IF($B$142=1,'参照'!C175,"")</f>
      </c>
      <c r="D175" s="150">
        <f>IF(B142=1,HYPERLINK("[FDDSCE.xls]症状入力シート!a115","2.7へ"),"")</f>
      </c>
      <c r="E175" s="186"/>
    </row>
    <row r="176" spans="1:5" s="153" customFormat="1" ht="12.75" customHeight="1">
      <c r="A176" s="25">
        <f>'参照'!A176</f>
        <v>0</v>
      </c>
      <c r="B176" s="205"/>
      <c r="C176" s="66">
        <f>IF($B$142=1,'参照'!C176,"")</f>
      </c>
      <c r="D176" s="187">
        <f>IF(B142=1,HYPERLINK("[FDDSCE.xls]症状入力シート!a213","3.1へ"),"")</f>
      </c>
      <c r="E176" s="176"/>
    </row>
    <row r="177" spans="1:5" s="112" customFormat="1" ht="12.75" customHeight="1">
      <c r="A177" s="20" t="s">
        <v>365</v>
      </c>
      <c r="B177" s="200"/>
      <c r="C177" s="6">
        <f>IF($B$177=1,'参照'!C177,"")</f>
      </c>
      <c r="D177" s="30"/>
      <c r="E177" s="59">
        <f>IF($D177=1,'参照'!D177,"")</f>
      </c>
    </row>
    <row r="178" spans="1:5" s="153" customFormat="1" ht="12.75" customHeight="1">
      <c r="A178" s="22">
        <f>'参照'!A178</f>
        <v>0</v>
      </c>
      <c r="B178" s="201"/>
      <c r="C178" s="8">
        <f>IF($B$177=1,'参照'!C178,"")</f>
      </c>
      <c r="D178" s="160">
        <f>IF(B177=1,HYPERLINK("[FDDSCE.xls]症状入力シート!a257","4.2へ"),"")</f>
      </c>
      <c r="E178" s="177"/>
    </row>
    <row r="179" spans="1:5" s="153" customFormat="1" ht="12.75" customHeight="1">
      <c r="A179" s="22">
        <f>'参照'!A179</f>
        <v>0</v>
      </c>
      <c r="B179" s="201"/>
      <c r="C179" s="8">
        <f>IF($B$177=1,'参照'!C179,"")</f>
      </c>
      <c r="D179" s="160">
        <f>IF(B177=1,HYPERLINK("[FDDSCE.xls]症状入力シート!a115","2.7へ"),"")</f>
      </c>
      <c r="E179" s="177"/>
    </row>
    <row r="180" spans="1:5" s="153" customFormat="1" ht="12.75" customHeight="1">
      <c r="A180" s="22">
        <f>'参照'!A180</f>
        <v>0</v>
      </c>
      <c r="B180" s="201"/>
      <c r="C180" s="8">
        <f>IF($B$177=1,'参照'!C180,"")</f>
      </c>
      <c r="D180" s="185"/>
      <c r="E180" s="177"/>
    </row>
    <row r="181" spans="1:5" s="153" customFormat="1" ht="12.75" customHeight="1">
      <c r="A181" s="22">
        <f>'参照'!A181</f>
        <v>0</v>
      </c>
      <c r="B181" s="201"/>
      <c r="C181" s="8">
        <f>IF($B$177=1,'参照'!C181,"")</f>
      </c>
      <c r="D181" s="160">
        <f>IF(B177=1,HYPERLINK("[FDDSCE.xls]症状入力シート!a31","2.1へ"),"")</f>
      </c>
      <c r="E181" s="177"/>
    </row>
    <row r="182" spans="1:5" s="153" customFormat="1" ht="12.75" customHeight="1">
      <c r="A182" s="22"/>
      <c r="B182" s="201"/>
      <c r="C182" s="8">
        <f>IF($B$177=1,'参照'!C182,"")</f>
      </c>
      <c r="D182" s="170">
        <f>IF(B177=1,HYPERLINK("[FDDSCE.xls]症状入力シート!a234","4.1へ"),"")</f>
      </c>
      <c r="E182" s="177"/>
    </row>
    <row r="183" spans="1:5" s="153" customFormat="1" ht="12.75" customHeight="1">
      <c r="A183" s="22">
        <f>'参照'!A183</f>
        <v>0</v>
      </c>
      <c r="B183" s="201"/>
      <c r="C183" s="8">
        <f>IF($B$177=1,'参照'!C183,"")</f>
      </c>
      <c r="D183" s="160">
        <f>IF(B177=1,HYPERLINK("[FDDSCE.xls]症状入力シート!a257","4.2へ"),"")</f>
      </c>
      <c r="E183" s="177"/>
    </row>
    <row r="184" spans="1:5" s="112" customFormat="1" ht="12.75" customHeight="1">
      <c r="A184" s="22">
        <f>'参照'!A184</f>
        <v>0</v>
      </c>
      <c r="B184" s="201"/>
      <c r="C184" s="64">
        <f>IF($B$177=1,'参照'!C184,"")</f>
      </c>
      <c r="D184" s="49"/>
      <c r="E184" s="102">
        <f>IF($D184=1,'参照'!D184,"")</f>
      </c>
    </row>
    <row r="185" spans="1:5" s="112" customFormat="1" ht="12.75" customHeight="1">
      <c r="A185" s="24">
        <f>'参照'!A185</f>
        <v>0</v>
      </c>
      <c r="B185" s="201"/>
      <c r="C185" s="2">
        <f>IF($B$177=1,'参照'!C185,"")</f>
      </c>
      <c r="D185" s="34"/>
      <c r="E185" s="8">
        <f>IF($D185=1,'参照'!D185,"")</f>
      </c>
    </row>
    <row r="186" spans="1:5" s="153" customFormat="1" ht="12.75" customHeight="1">
      <c r="A186" s="22">
        <f>'参照'!A186</f>
        <v>0</v>
      </c>
      <c r="B186" s="201"/>
      <c r="C186" s="8">
        <f>IF($B$177=1,'参照'!C186,"")</f>
      </c>
      <c r="D186" s="160">
        <f>IF(B177=1,HYPERLINK("[FDDSCE.xls]症状入力シート!a142","2.9へ"),"")</f>
      </c>
      <c r="E186" s="155"/>
    </row>
    <row r="187" spans="1:5" s="153" customFormat="1" ht="12.75" customHeight="1">
      <c r="A187" s="22">
        <f>'参照'!A187</f>
        <v>0</v>
      </c>
      <c r="B187" s="201"/>
      <c r="C187" s="8">
        <f>IF($B$177=1,'参照'!C187,"")</f>
      </c>
      <c r="D187" s="160">
        <f>IF(B177=1,HYPERLINK("[FDDSCE.xls]症状入力シート!a257","4.2へ"),"")</f>
      </c>
      <c r="E187" s="155"/>
    </row>
    <row r="188" spans="1:5" s="112" customFormat="1" ht="12.75" customHeight="1">
      <c r="A188" s="22">
        <f>'参照'!A188</f>
        <v>0</v>
      </c>
      <c r="B188" s="201"/>
      <c r="C188" s="8">
        <f>IF($B$177=1,'参照'!C188,"")</f>
      </c>
      <c r="D188" s="39"/>
      <c r="E188" s="101">
        <f>IF($D188=1,'参照'!D188,"")</f>
      </c>
    </row>
    <row r="189" spans="1:5" s="112" customFormat="1" ht="12.75" customHeight="1">
      <c r="A189" s="22">
        <f>'参照'!A189</f>
        <v>0</v>
      </c>
      <c r="B189" s="202"/>
      <c r="C189" s="11">
        <f>IF($B$177=1,'参照'!C189,"")</f>
      </c>
      <c r="D189" s="40"/>
      <c r="E189" s="106">
        <f>IF($D189=1,'参照'!D189,"")</f>
      </c>
    </row>
    <row r="190" spans="1:5" s="112" customFormat="1" ht="12.75" customHeight="1">
      <c r="A190" s="20" t="s">
        <v>375</v>
      </c>
      <c r="B190" s="70"/>
      <c r="C190" s="6"/>
      <c r="D190" s="30"/>
      <c r="E190" s="97">
        <f>IF($D190=1,'参照'!D190,"")</f>
      </c>
    </row>
    <row r="191" spans="1:5" s="112" customFormat="1" ht="12.75" customHeight="1">
      <c r="A191" s="22" t="s">
        <v>49</v>
      </c>
      <c r="B191" s="200"/>
      <c r="C191" s="6">
        <f>IF($B$191=1,'参照'!C191,"")</f>
      </c>
      <c r="D191" s="162"/>
      <c r="E191" s="97">
        <f>IF($D191=1,'参照'!D191,"")</f>
      </c>
    </row>
    <row r="192" spans="1:5" s="153" customFormat="1" ht="12.75" customHeight="1">
      <c r="A192" s="24">
        <f>'参照'!A192</f>
        <v>0</v>
      </c>
      <c r="B192" s="204"/>
      <c r="C192" s="8">
        <f>IF($B$191=1,'参照'!C192,"")</f>
      </c>
      <c r="D192" s="166">
        <f>IF(B191=1,HYPERLINK("[FDDSCE.xls]症状入力シート!a257","4.2へ"),"")</f>
      </c>
      <c r="E192" s="155"/>
    </row>
    <row r="193" spans="1:5" s="153" customFormat="1" ht="12.75" customHeight="1">
      <c r="A193" s="24">
        <f>'参照'!A193</f>
        <v>0</v>
      </c>
      <c r="B193" s="204"/>
      <c r="C193" s="8">
        <f>IF($B$191=1,'参照'!C193,"")</f>
      </c>
      <c r="D193" s="160">
        <f>IF(B191=1,HYPERLINK("[FDDSCE.xls]症状入力シート!a177","2.10へ"),"")</f>
      </c>
      <c r="E193" s="155"/>
    </row>
    <row r="194" spans="1:5" s="153" customFormat="1" ht="12.75" customHeight="1">
      <c r="A194" s="24">
        <f>'参照'!A194</f>
        <v>0</v>
      </c>
      <c r="B194" s="204"/>
      <c r="C194" s="8">
        <f>IF($B$191=1,'参照'!C194,"")</f>
      </c>
      <c r="D194" s="170"/>
      <c r="E194" s="155"/>
    </row>
    <row r="195" spans="1:5" s="153" customFormat="1" ht="12.75" customHeight="1">
      <c r="A195" s="24">
        <f>'参照'!A195</f>
        <v>0</v>
      </c>
      <c r="B195" s="204"/>
      <c r="C195" s="64">
        <f>IF($B$191=1,'参照'!C195,"")</f>
      </c>
      <c r="D195" s="170">
        <f>IF(B191=1,HYPERLINK("[FDDSCE.xls]症状入力シート!a31","2.1へ"),"")</f>
      </c>
      <c r="E195" s="151"/>
    </row>
    <row r="196" spans="1:5" s="153" customFormat="1" ht="12.75" customHeight="1">
      <c r="A196" s="24">
        <f>'参照'!A196</f>
        <v>0</v>
      </c>
      <c r="B196" s="204"/>
      <c r="C196" s="8">
        <f>IF($B$191=1,'参照'!C196,"")</f>
      </c>
      <c r="D196" s="160">
        <f>IF(B191=1,HYPERLINK("[FDDSCE.xls]症状入力シート!a234","4.1へ"),"")</f>
      </c>
      <c r="E196" s="188"/>
    </row>
    <row r="197" spans="1:5" s="153" customFormat="1" ht="12.75" customHeight="1">
      <c r="A197" s="24"/>
      <c r="B197" s="204"/>
      <c r="C197" s="8">
        <f>IF($B$191=1,'参照'!C197,"")</f>
      </c>
      <c r="D197" s="179">
        <f>IF(B191=1,HYPERLINK("[FDDSCE.xls]症状入力シート!a257","4.2へ"),"")</f>
      </c>
      <c r="E197" s="177"/>
    </row>
    <row r="198" spans="1:5" s="153" customFormat="1" ht="12.75" customHeight="1">
      <c r="A198" s="24">
        <f>'参照'!A198</f>
        <v>0</v>
      </c>
      <c r="B198" s="204"/>
      <c r="C198" s="2">
        <f>IF($B$191=1,'参照'!C198,"")</f>
      </c>
      <c r="D198" s="189"/>
      <c r="E198" s="177"/>
    </row>
    <row r="199" spans="1:5" s="153" customFormat="1" ht="12.75" customHeight="1">
      <c r="A199" s="24"/>
      <c r="B199" s="204"/>
      <c r="C199" s="8">
        <f>IF($B$191=1,'参照'!C199,"")</f>
      </c>
      <c r="D199" s="170">
        <f>IF(B191=1,HYPERLINK("[FDDSCE.xls]症状入力シート!a213","3.1へ"),"")</f>
      </c>
      <c r="E199" s="177"/>
    </row>
    <row r="200" spans="1:5" s="153" customFormat="1" ht="12.75" customHeight="1">
      <c r="A200" s="25">
        <f>'参照'!A200</f>
        <v>0</v>
      </c>
      <c r="B200" s="205"/>
      <c r="C200" s="190">
        <f>IF($B$191=1,'参照'!C200,"")</f>
      </c>
      <c r="D200" s="167">
        <f>IF(B191=1,HYPERLINK("[FDDSCE.xls]症状入力シート!a5","1.1へ"),"")</f>
      </c>
      <c r="E200" s="191"/>
    </row>
    <row r="201" spans="1:5" s="112" customFormat="1" ht="12.75" customHeight="1">
      <c r="A201" s="22" t="s">
        <v>378</v>
      </c>
      <c r="B201" s="200"/>
      <c r="C201" s="71">
        <f>IF($B$201=1,'参照'!C201,"")</f>
      </c>
      <c r="D201" s="89"/>
      <c r="E201" s="84">
        <f>IF($D201=1,'参照'!D201,"")</f>
      </c>
    </row>
    <row r="202" spans="1:5" s="112" customFormat="1" ht="12.75" customHeight="1">
      <c r="A202" s="24">
        <f>'参照'!A202</f>
        <v>0</v>
      </c>
      <c r="B202" s="206"/>
      <c r="C202" s="111">
        <f>IF($B$201=1,'参照'!C202,"")</f>
      </c>
      <c r="D202" s="36"/>
      <c r="E202" s="83">
        <f>IF($D202=1,'参照'!D202,"")</f>
      </c>
    </row>
    <row r="203" spans="1:5" s="112" customFormat="1" ht="12.75" customHeight="1">
      <c r="A203" s="24">
        <f>'参照'!A203</f>
        <v>0</v>
      </c>
      <c r="B203" s="206"/>
      <c r="C203" s="111">
        <f>IF($B$201=1,'参照'!C203,"")</f>
      </c>
      <c r="D203" s="38"/>
      <c r="E203" s="83">
        <f>IF($D203=1,'参照'!D203,"")</f>
      </c>
    </row>
    <row r="204" spans="1:5" s="153" customFormat="1" ht="12.75" customHeight="1">
      <c r="A204" s="24">
        <f>'参照'!A204</f>
        <v>0</v>
      </c>
      <c r="B204" s="204"/>
      <c r="C204" s="111">
        <f>IF($B$201=1,'参照'!C204,"")</f>
      </c>
      <c r="D204" s="160">
        <f>IF(B201=1,HYPERLINK("[FDDSCE.xls]症状入力シート!a58","2.3へ"),"")</f>
      </c>
      <c r="E204" s="176"/>
    </row>
    <row r="205" spans="1:5" s="112" customFormat="1" ht="12.75" customHeight="1">
      <c r="A205" s="24">
        <f>'参照'!A205</f>
        <v>0</v>
      </c>
      <c r="B205" s="204"/>
      <c r="C205" s="111">
        <f>IF($B$201=1,'参照'!C205,"")</f>
      </c>
      <c r="D205" s="36"/>
      <c r="E205" s="83">
        <f>IF($D205=1,'参照'!D205,"")</f>
      </c>
    </row>
    <row r="206" spans="1:5" s="112" customFormat="1" ht="12.75" customHeight="1">
      <c r="A206" s="24">
        <f>'参照'!A206</f>
        <v>0</v>
      </c>
      <c r="B206" s="204"/>
      <c r="C206" s="111">
        <f>IF($B$201=1,'参照'!C206,"")</f>
      </c>
      <c r="D206" s="36"/>
      <c r="E206" s="83">
        <f>IF($D206=1,'参照'!D206,"")</f>
      </c>
    </row>
    <row r="207" spans="1:5" s="112" customFormat="1" ht="12.75" customHeight="1">
      <c r="A207" s="24">
        <f>'参照'!A207</f>
        <v>0</v>
      </c>
      <c r="B207" s="205"/>
      <c r="C207" s="111">
        <f>IF($B$201=1,'参照'!C207,"")</f>
      </c>
      <c r="D207" s="76"/>
      <c r="E207" s="143">
        <f>IF($D207=1,'参照'!D207,"")</f>
      </c>
    </row>
    <row r="208" spans="1:5" s="112" customFormat="1" ht="12.75" customHeight="1">
      <c r="A208" s="23" t="str">
        <f>'参照'!A208</f>
        <v>2.12　その他</v>
      </c>
      <c r="B208" s="23"/>
      <c r="C208" s="6">
        <f>IF($B$209=1,'参照'!C208,"")</f>
      </c>
      <c r="D208" s="30"/>
      <c r="E208" s="97">
        <f>IF($D208=1,'参照'!D208,"")</f>
      </c>
    </row>
    <row r="209" spans="1:5" s="153" customFormat="1" ht="12.75" customHeight="1">
      <c r="A209" s="26" t="s">
        <v>93</v>
      </c>
      <c r="B209" s="200"/>
      <c r="C209" s="6">
        <f>IF($B$209=1,'参照'!C209,"")</f>
      </c>
      <c r="D209" s="192"/>
      <c r="E209" s="172"/>
    </row>
    <row r="210" spans="1:5" s="153" customFormat="1" ht="12.75" customHeight="1">
      <c r="A210" s="176"/>
      <c r="B210" s="206"/>
      <c r="C210" s="59">
        <f>IF($B$209=1,'参照'!C210,"")</f>
      </c>
      <c r="D210" s="193">
        <f>IF(B209=1,HYPERLINK("[FDDSCE.xls]症状入力シート!a213","3.1へ"),"")</f>
      </c>
      <c r="E210" s="155"/>
    </row>
    <row r="211" spans="1:5" s="153" customFormat="1" ht="12.75" customHeight="1" thickBot="1">
      <c r="A211" s="63">
        <f>'参照'!A211</f>
        <v>0</v>
      </c>
      <c r="B211" s="207"/>
      <c r="C211" s="72">
        <f>IF($B$209=1,'参照'!C211,"")</f>
      </c>
      <c r="D211" s="194">
        <f>IF(B209=1,HYPERLINK("[FDDSCE.xls]症状入力シート!a5","1.1へ"),"")</f>
      </c>
      <c r="E211" s="195"/>
    </row>
    <row r="212" spans="1:5" s="133" customFormat="1" ht="12.75" customHeight="1" thickTop="1">
      <c r="A212" s="114" t="s">
        <v>176</v>
      </c>
      <c r="B212" s="157"/>
      <c r="C212" s="115"/>
      <c r="D212" s="149"/>
      <c r="E212" s="103"/>
    </row>
    <row r="213" spans="1:5" s="112" customFormat="1" ht="12.75" customHeight="1">
      <c r="A213" s="20" t="s">
        <v>204</v>
      </c>
      <c r="B213" s="200"/>
      <c r="C213" s="6">
        <f>IF($B$213=1,'参照'!C213,"")</f>
      </c>
      <c r="D213" s="35"/>
      <c r="E213" s="97">
        <f>IF($D$213=1,'参照'!D213,"")</f>
      </c>
    </row>
    <row r="214" spans="1:5" s="112" customFormat="1" ht="12.75" customHeight="1">
      <c r="A214" s="22">
        <f>'参照'!A214</f>
        <v>0</v>
      </c>
      <c r="B214" s="201"/>
      <c r="C214" s="8">
        <f>IF($B$213=1,'参照'!C214,"")</f>
      </c>
      <c r="D214" s="38"/>
      <c r="E214" s="101">
        <f>IF($D$213=1,'参照'!D214,"")</f>
      </c>
    </row>
    <row r="215" spans="1:5" s="112" customFormat="1" ht="12.75" customHeight="1">
      <c r="A215" s="22">
        <f>'参照'!A215</f>
        <v>0</v>
      </c>
      <c r="B215" s="201"/>
      <c r="C215" s="8">
        <f>IF($B$213=1,'参照'!C215,"")</f>
      </c>
      <c r="D215" s="32"/>
      <c r="E215" s="101">
        <f>IF($D$213=1,'参照'!D215,"")</f>
      </c>
    </row>
    <row r="216" spans="1:5" s="112" customFormat="1" ht="12.75" customHeight="1">
      <c r="A216" s="22">
        <f>'参照'!A216</f>
        <v>0</v>
      </c>
      <c r="B216" s="201"/>
      <c r="C216" s="9">
        <f>IF($B$213=1,'参照'!C216,"")</f>
      </c>
      <c r="D216" s="77"/>
      <c r="E216" s="98">
        <f>IF($D216=1,'参照'!D216,"")</f>
      </c>
    </row>
    <row r="217" spans="1:5" s="112" customFormat="1" ht="12.75" customHeight="1">
      <c r="A217" s="22">
        <f>'参照'!A217</f>
        <v>0</v>
      </c>
      <c r="B217" s="201"/>
      <c r="C217" s="8">
        <f>IF($B$213=1,'参照'!C217,"")</f>
      </c>
      <c r="D217" s="36"/>
      <c r="E217" s="101">
        <f>IF($D217=1,'参照'!D217,"")</f>
      </c>
    </row>
    <row r="218" spans="1:5" s="112" customFormat="1" ht="12.75" customHeight="1">
      <c r="A218" s="22">
        <f>'参照'!A218</f>
        <v>0</v>
      </c>
      <c r="B218" s="201"/>
      <c r="C218" s="8">
        <f>IF($B$213=1,'参照'!C218,"")</f>
      </c>
      <c r="D218" s="32"/>
      <c r="E218" s="101">
        <f>IF($D218=1,'参照'!D218,"")</f>
      </c>
    </row>
    <row r="219" spans="1:5" s="112" customFormat="1" ht="12.75" customHeight="1">
      <c r="A219" s="22">
        <f>'参照'!A219</f>
        <v>0</v>
      </c>
      <c r="B219" s="201"/>
      <c r="C219" s="8">
        <f>IF($B$213=1,'参照'!C219,"")</f>
      </c>
      <c r="D219" s="38"/>
      <c r="E219" s="101">
        <f>IF($D219=1,'参照'!D219,"")</f>
      </c>
    </row>
    <row r="220" spans="1:5" s="112" customFormat="1" ht="12.75" customHeight="1">
      <c r="A220" s="22">
        <f>'参照'!A220</f>
        <v>0</v>
      </c>
      <c r="B220" s="201"/>
      <c r="C220" s="8">
        <f>IF($B$213=1,'参照'!C220,"")</f>
      </c>
      <c r="D220" s="38"/>
      <c r="E220" s="101">
        <f>IF($D220=1,'参照'!D220,"")</f>
      </c>
    </row>
    <row r="221" spans="1:5" s="112" customFormat="1" ht="12.75" customHeight="1">
      <c r="A221" s="21">
        <f>'参照'!A221</f>
        <v>0</v>
      </c>
      <c r="B221" s="202"/>
      <c r="C221" s="60">
        <f>IF($B$213=1,'参照'!C221,"")</f>
      </c>
      <c r="D221" s="31"/>
      <c r="E221" s="100">
        <f>IF($D221=1,'参照'!D221,"")</f>
      </c>
    </row>
    <row r="222" spans="1:5" s="112" customFormat="1" ht="12.75" customHeight="1">
      <c r="A222" s="23" t="s">
        <v>383</v>
      </c>
      <c r="B222" s="200"/>
      <c r="C222" s="66">
        <f>IF($B$222=1,'参照'!C222,"")</f>
      </c>
      <c r="D222" s="89"/>
      <c r="E222" s="84">
        <f>IF($D222=1,'参照'!D222,"")</f>
      </c>
    </row>
    <row r="223" spans="1:5" s="112" customFormat="1" ht="12.75" customHeight="1">
      <c r="A223" s="24">
        <f>'参照'!A223</f>
        <v>0</v>
      </c>
      <c r="B223" s="201"/>
      <c r="C223" s="66">
        <f>IF($B$222=1,'参照'!C223,"")</f>
      </c>
      <c r="D223" s="38"/>
      <c r="E223" s="83">
        <f>IF($D223=1,'参照'!D223,"")</f>
      </c>
    </row>
    <row r="224" spans="1:5" s="112" customFormat="1" ht="12.75" customHeight="1">
      <c r="A224" s="24">
        <f>'参照'!A224</f>
        <v>0</v>
      </c>
      <c r="B224" s="205"/>
      <c r="C224" s="73">
        <f>IF($B$222=1,'参照'!C224,"")</f>
      </c>
      <c r="D224" s="76"/>
      <c r="E224" s="143">
        <f>IF($D224=1,'参照'!D224,"")</f>
      </c>
    </row>
    <row r="225" spans="1:5" s="112" customFormat="1" ht="12.75" customHeight="1">
      <c r="A225" s="23" t="s">
        <v>23</v>
      </c>
      <c r="B225" s="200"/>
      <c r="C225" s="66">
        <f>IF($B$225=1,'参照'!C225,"")</f>
      </c>
      <c r="D225" s="89"/>
      <c r="E225" s="83">
        <f>IF($D225=1,'参照'!D225,"")</f>
      </c>
    </row>
    <row r="226" spans="1:5" s="153" customFormat="1" ht="12.75" customHeight="1">
      <c r="A226" s="24">
        <f>'参照'!A226</f>
        <v>0</v>
      </c>
      <c r="B226" s="201"/>
      <c r="C226" s="66">
        <f>IF($B$225=1,'参照'!C226,"")</f>
      </c>
      <c r="D226" s="160">
        <f>IF(B225=1,HYPERLINK("[FDDSCE.xls]症状入力シート!a53","2.2へ"),"")</f>
      </c>
      <c r="E226" s="176"/>
    </row>
    <row r="227" spans="1:5" s="112" customFormat="1" ht="12.75" customHeight="1">
      <c r="A227" s="25">
        <f>'参照'!A227</f>
        <v>0</v>
      </c>
      <c r="B227" s="205"/>
      <c r="C227" s="73">
        <f>IF($B$225=1,'参照'!C227,"")</f>
      </c>
      <c r="D227" s="88"/>
      <c r="E227" s="143">
        <f>IF($D227=1,'参照'!D227,"")</f>
      </c>
    </row>
    <row r="228" spans="1:5" s="112" customFormat="1" ht="12.75" customHeight="1">
      <c r="A228" s="24" t="s">
        <v>24</v>
      </c>
      <c r="B228" s="200"/>
      <c r="C228" s="66">
        <f>IF($B$228=1,'参照'!C228,"")</f>
      </c>
      <c r="D228" s="79"/>
      <c r="E228" s="83">
        <f>IF($D228=1,'参照'!D228,"")</f>
      </c>
    </row>
    <row r="229" spans="1:5" s="112" customFormat="1" ht="12.75" customHeight="1">
      <c r="A229" s="24">
        <f>'参照'!A229</f>
        <v>0</v>
      </c>
      <c r="B229" s="201"/>
      <c r="C229" s="66">
        <f>IF($B$228=1,'参照'!C229,"")</f>
      </c>
      <c r="D229" s="38"/>
      <c r="E229" s="83">
        <f>IF($D229=1,'参照'!D229,"")</f>
      </c>
    </row>
    <row r="230" spans="1:5" s="112" customFormat="1" ht="12.75" customHeight="1">
      <c r="A230" s="24">
        <f>'参照'!A230</f>
        <v>0</v>
      </c>
      <c r="B230" s="204"/>
      <c r="C230" s="66">
        <f>IF($B$228=1,'参照'!C230,"")</f>
      </c>
      <c r="D230" s="36"/>
      <c r="E230" s="83">
        <f>IF($D230=1,'参照'!D230,"")</f>
      </c>
    </row>
    <row r="231" spans="1:5" s="153" customFormat="1" ht="12.75" customHeight="1">
      <c r="A231" s="24">
        <f>'参照'!A231</f>
        <v>0</v>
      </c>
      <c r="B231" s="204"/>
      <c r="C231" s="111">
        <f>IF($B$228=1,'参照'!C231,"")</f>
      </c>
      <c r="D231" s="160">
        <f>IF(B228=1,HYPERLINK("[FDDSCE.xls]症状入力シート!a234","4.1へ"),"")</f>
      </c>
      <c r="E231" s="176"/>
    </row>
    <row r="232" spans="1:5" s="112" customFormat="1" ht="12.75" customHeight="1" thickBot="1">
      <c r="A232" s="24">
        <f>'参照'!A232</f>
        <v>0</v>
      </c>
      <c r="B232" s="214"/>
      <c r="C232" s="111">
        <f>IF($B$228=1,'参照'!C232,"")</f>
      </c>
      <c r="D232" s="78"/>
      <c r="E232" s="125">
        <f>IF($D232=1,'参照'!D232,"")</f>
      </c>
    </row>
    <row r="233" spans="1:5" s="112" customFormat="1" ht="12.75" customHeight="1" thickTop="1">
      <c r="A233" s="114" t="s">
        <v>420</v>
      </c>
      <c r="B233" s="157"/>
      <c r="C233" s="115"/>
      <c r="D233" s="149"/>
      <c r="E233" s="103">
        <f>IF($D233=1,'参照'!D233,"")</f>
      </c>
    </row>
    <row r="234" spans="1:5" s="112" customFormat="1" ht="12.75" customHeight="1">
      <c r="A234" s="2" t="str">
        <f>'参照'!A234</f>
        <v>4.1　熱源機異常停止･緊急停止</v>
      </c>
      <c r="B234" s="10"/>
      <c r="C234" s="12"/>
      <c r="D234" s="41"/>
      <c r="E234" s="8">
        <f>IF($D234=1,'参照'!D234,"")</f>
      </c>
    </row>
    <row r="235" spans="1:5" s="112" customFormat="1" ht="12.75" customHeight="1">
      <c r="A235" s="23" t="str">
        <f>'参照'!A235</f>
        <v>4.1.1　冷凍機/ヒートポンプ異常</v>
      </c>
      <c r="B235" s="200"/>
      <c r="C235" s="14">
        <f>IF($B$235=1,'参照'!C235,"")</f>
      </c>
      <c r="D235" s="67"/>
      <c r="E235" s="59">
        <f>IF($D235=1,'参照'!D235,"")</f>
      </c>
    </row>
    <row r="236" spans="1:5" s="112" customFormat="1" ht="12.75" customHeight="1">
      <c r="A236" s="24">
        <f>'参照'!A236</f>
        <v>0</v>
      </c>
      <c r="B236" s="204"/>
      <c r="C236" s="15">
        <f>IF($B$235=1,'参照'!C236,"")</f>
      </c>
      <c r="D236" s="36"/>
      <c r="E236" s="8">
        <f>IF($D236=1,'参照'!D236,"")</f>
      </c>
    </row>
    <row r="237" spans="1:5" s="112" customFormat="1" ht="12.75" customHeight="1">
      <c r="A237" s="24">
        <f>'参照'!A237</f>
        <v>0</v>
      </c>
      <c r="B237" s="204"/>
      <c r="C237" s="15">
        <f>IF($B$235=1,'参照'!C237,"")</f>
      </c>
      <c r="D237" s="45"/>
      <c r="E237" s="8">
        <f>IF($D237=1,'参照'!D237,"")</f>
      </c>
    </row>
    <row r="238" spans="1:5" s="112" customFormat="1" ht="12.75" customHeight="1">
      <c r="A238" s="24">
        <f>'参照'!A238</f>
        <v>0</v>
      </c>
      <c r="B238" s="204"/>
      <c r="C238" s="64">
        <f>IF($B$235=1,'参照'!C238,"")</f>
      </c>
      <c r="D238" s="81"/>
      <c r="E238" s="64">
        <f>IF($D238=1,'参照'!D238,"")</f>
      </c>
    </row>
    <row r="239" spans="1:5" s="112" customFormat="1" ht="12.75" customHeight="1">
      <c r="A239" s="24">
        <f>'参照'!A239</f>
        <v>0</v>
      </c>
      <c r="B239" s="204"/>
      <c r="C239" s="13">
        <f>IF($B$235=1,'参照'!C239,"")</f>
      </c>
      <c r="D239" s="75"/>
      <c r="E239" s="65">
        <f>IF($D239=1,'参照'!D239,"")</f>
      </c>
    </row>
    <row r="240" spans="1:5" s="112" customFormat="1" ht="12.75" customHeight="1">
      <c r="A240" s="24">
        <f>'参照'!A240</f>
        <v>0</v>
      </c>
      <c r="B240" s="204"/>
      <c r="C240" s="15">
        <f>IF($B$235=1,'参照'!C240,"")</f>
      </c>
      <c r="D240" s="68"/>
      <c r="E240" s="8">
        <f>IF($D240=1,'参照'!D240,"")</f>
      </c>
    </row>
    <row r="241" spans="1:5" s="112" customFormat="1" ht="12.75" customHeight="1">
      <c r="A241" s="24">
        <f>'参照'!A241</f>
        <v>0</v>
      </c>
      <c r="B241" s="204"/>
      <c r="C241" s="15">
        <f>IF($B$235=1,'参照'!C241,"")</f>
      </c>
      <c r="D241" s="36"/>
      <c r="E241" s="8">
        <f>IF($D241=1,'参照'!D241,"")</f>
      </c>
    </row>
    <row r="242" spans="1:5" s="112" customFormat="1" ht="12.75" customHeight="1">
      <c r="A242" s="24">
        <f>'参照'!A242</f>
        <v>0</v>
      </c>
      <c r="B242" s="204"/>
      <c r="C242" s="15">
        <f>IF($B$235=1,'参照'!C242,"")</f>
      </c>
      <c r="D242" s="45"/>
      <c r="E242" s="8">
        <f>IF($D242=1,'参照'!D242,"")</f>
      </c>
    </row>
    <row r="243" spans="1:5" s="112" customFormat="1" ht="12.75" customHeight="1">
      <c r="A243" s="24">
        <f>'参照'!A243</f>
        <v>0</v>
      </c>
      <c r="B243" s="204"/>
      <c r="C243" s="15">
        <f>IF($B$235=1,'参照'!C243,"")</f>
      </c>
      <c r="D243" s="51"/>
      <c r="E243" s="8">
        <f>IF($D243=1,'参照'!D243,"")</f>
      </c>
    </row>
    <row r="244" spans="1:5" s="112" customFormat="1" ht="12.75" customHeight="1">
      <c r="A244" s="24">
        <f>'参照'!A244</f>
        <v>0</v>
      </c>
      <c r="B244" s="204"/>
      <c r="C244" s="15">
        <f>IF($B$235=1,'参照'!C244,"")</f>
      </c>
      <c r="D244" s="45"/>
      <c r="E244" s="8">
        <f>IF($D244=1,'参照'!D244,"")</f>
      </c>
    </row>
    <row r="245" spans="1:5" s="112" customFormat="1" ht="12.75" customHeight="1">
      <c r="A245" s="24">
        <f>'参照'!A245</f>
        <v>0</v>
      </c>
      <c r="B245" s="204"/>
      <c r="C245" s="80">
        <f>IF($B$235=1,'参照'!C245,"")</f>
      </c>
      <c r="D245" s="81"/>
      <c r="E245" s="8">
        <f>IF($D245=1,'参照'!D245,"")</f>
      </c>
    </row>
    <row r="246" spans="1:5" s="112" customFormat="1" ht="12.75" customHeight="1">
      <c r="A246" s="24">
        <f>'参照'!A246</f>
        <v>0</v>
      </c>
      <c r="B246" s="204"/>
      <c r="C246" s="12">
        <f>IF($B$235=1,'参照'!C246,"")</f>
      </c>
      <c r="D246" s="90"/>
      <c r="E246" s="59">
        <f>IF($D246=1,'参照'!D246,"")</f>
      </c>
    </row>
    <row r="247" spans="1:5" s="112" customFormat="1" ht="12.75" customHeight="1">
      <c r="A247" s="24">
        <f>'参照'!A247</f>
        <v>0</v>
      </c>
      <c r="B247" s="204"/>
      <c r="C247" s="15">
        <f>IF($B$235=1,'参照'!C247,"")</f>
      </c>
      <c r="D247" s="36"/>
      <c r="E247" s="8">
        <f>IF($D247=1,'参照'!D247,"")</f>
      </c>
    </row>
    <row r="248" spans="1:5" s="112" customFormat="1" ht="12.75" customHeight="1">
      <c r="A248" s="24">
        <f>'参照'!A248</f>
        <v>0</v>
      </c>
      <c r="B248" s="204"/>
      <c r="C248" s="15">
        <f>IF($B$235=1,'参照'!C248,"")</f>
      </c>
      <c r="D248" s="45"/>
      <c r="E248" s="8">
        <f>IF($D248=1,'参照'!D248,"")</f>
      </c>
    </row>
    <row r="249" spans="1:5" s="112" customFormat="1" ht="12.75" customHeight="1">
      <c r="A249" s="24">
        <f>'参照'!A249</f>
        <v>0</v>
      </c>
      <c r="B249" s="204"/>
      <c r="C249" s="15">
        <f>IF($B$235=1,'参照'!C249,"")</f>
      </c>
      <c r="D249" s="93"/>
      <c r="E249" s="8">
        <f>IF($D249=1,'参照'!D249,"")</f>
      </c>
    </row>
    <row r="250" spans="1:5" s="112" customFormat="1" ht="12.75" customHeight="1">
      <c r="A250" s="24">
        <f>'参照'!A250</f>
        <v>0</v>
      </c>
      <c r="B250" s="205"/>
      <c r="C250" s="9">
        <f>IF($B$235=1,'参照'!C250,"")</f>
      </c>
      <c r="D250" s="95"/>
      <c r="E250" s="138">
        <f>IF($D250=1,'参照'!D250,"")</f>
      </c>
    </row>
    <row r="251" spans="1:5" s="112" customFormat="1" ht="12.75" customHeight="1">
      <c r="A251" s="23" t="str">
        <f>'参照'!A251</f>
        <v>4.1.2　ボイラー異常</v>
      </c>
      <c r="B251" s="200"/>
      <c r="C251" s="6">
        <f>IF($B$251=1,'参照'!C251,"")</f>
      </c>
      <c r="D251" s="74"/>
      <c r="E251" s="84">
        <f>IF(OR($D251=1,$D252=1,$D253=1,$D254=1,$D255=1,$D256=1),'参照'!D251,"")</f>
      </c>
    </row>
    <row r="252" spans="1:5" s="112" customFormat="1" ht="12.75" customHeight="1">
      <c r="A252" s="24">
        <f>'参照'!A252</f>
        <v>0</v>
      </c>
      <c r="B252" s="201"/>
      <c r="C252" s="2">
        <f>IF($B$251=1,'参照'!C252,"")</f>
      </c>
      <c r="D252" s="36"/>
      <c r="E252" s="83"/>
    </row>
    <row r="253" spans="1:5" s="112" customFormat="1" ht="12.75" customHeight="1">
      <c r="A253" s="24">
        <f>'参照'!A253</f>
        <v>0</v>
      </c>
      <c r="B253" s="204"/>
      <c r="C253" s="2">
        <f>IF($B$251=1,'参照'!C253,"")</f>
      </c>
      <c r="D253" s="36"/>
      <c r="E253" s="83"/>
    </row>
    <row r="254" spans="1:5" s="112" customFormat="1" ht="12.75" customHeight="1">
      <c r="A254" s="24">
        <f>'参照'!A254</f>
        <v>0</v>
      </c>
      <c r="B254" s="204"/>
      <c r="C254" s="8">
        <f>IF($B$251=1,'参照'!C254,"")</f>
      </c>
      <c r="D254" s="36"/>
      <c r="E254" s="83"/>
    </row>
    <row r="255" spans="1:5" s="112" customFormat="1" ht="12.75" customHeight="1">
      <c r="A255" s="24">
        <f>'参照'!A255</f>
        <v>0</v>
      </c>
      <c r="B255" s="204"/>
      <c r="C255" s="8">
        <f>IF($B$251=1,'参照'!C255,"")</f>
      </c>
      <c r="D255" s="36"/>
      <c r="E255" s="83"/>
    </row>
    <row r="256" spans="1:5" s="112" customFormat="1" ht="12.75" customHeight="1">
      <c r="A256" s="25">
        <f>'参照'!A256</f>
        <v>0</v>
      </c>
      <c r="B256" s="205"/>
      <c r="C256" s="5">
        <f>IF($B$251=1,'参照'!C256,"")</f>
      </c>
      <c r="D256" s="88"/>
      <c r="E256" s="83"/>
    </row>
    <row r="257" spans="1:5" s="112" customFormat="1" ht="12.75" customHeight="1">
      <c r="A257" s="24" t="str">
        <f>'参照'!A257</f>
        <v>4.2　熱源機出力不足</v>
      </c>
      <c r="B257" s="200"/>
      <c r="C257" s="14">
        <f>IF($B$257=1,'参照'!C257,"")</f>
      </c>
      <c r="D257" s="43"/>
      <c r="E257" s="59">
        <f>IF($D257=1,'参照'!D257,"")</f>
      </c>
    </row>
    <row r="258" spans="1:5" s="112" customFormat="1" ht="12.75" customHeight="1">
      <c r="A258" s="24">
        <f>'参照'!A258</f>
        <v>0</v>
      </c>
      <c r="B258" s="206"/>
      <c r="C258" s="4">
        <f>IF($B$257=1,'参照'!C258,"")</f>
      </c>
      <c r="D258" s="44"/>
      <c r="E258" s="92">
        <f>IF($D258=1,'参照'!D258,"")</f>
      </c>
    </row>
    <row r="259" spans="1:5" s="112" customFormat="1" ht="12.75" customHeight="1">
      <c r="A259" s="24">
        <f>'参照'!A259</f>
        <v>0</v>
      </c>
      <c r="B259" s="206"/>
      <c r="C259" s="12">
        <f>IF($B$257=1,'参照'!C259,"")</f>
      </c>
      <c r="D259" s="41"/>
      <c r="E259" s="8">
        <f>IF($D259=1,'参照'!D259,"")</f>
      </c>
    </row>
    <row r="260" spans="1:5" s="112" customFormat="1" ht="12.75" customHeight="1">
      <c r="A260" s="24">
        <f>'参照'!A260</f>
        <v>0</v>
      </c>
      <c r="B260" s="206"/>
      <c r="C260" s="13">
        <f>IF($B$257=1,'参照'!C260,"")</f>
      </c>
      <c r="D260" s="42"/>
      <c r="E260" s="65">
        <f>IF($D260=1,'参照'!D260,"")</f>
      </c>
    </row>
    <row r="261" spans="1:5" s="112" customFormat="1" ht="27" customHeight="1">
      <c r="A261" s="24">
        <f>'参照'!A261</f>
        <v>0</v>
      </c>
      <c r="B261" s="206"/>
      <c r="C261" s="107">
        <f>IF($B$257=1,'参照'!C261,"")</f>
      </c>
      <c r="D261" s="50"/>
      <c r="E261" s="108">
        <f>IF($D261=1,'参照'!D261,"")</f>
      </c>
    </row>
    <row r="262" spans="1:5" s="112" customFormat="1" ht="12.75" customHeight="1">
      <c r="A262" s="24">
        <f>'参照'!A262</f>
        <v>0</v>
      </c>
      <c r="B262" s="206"/>
      <c r="C262" s="15">
        <f>IF($B$257=1,'参照'!C262,"")</f>
      </c>
      <c r="D262" s="36"/>
      <c r="E262" s="8">
        <f>IF($D262=1,'参照'!D262,"")</f>
      </c>
    </row>
    <row r="263" spans="1:5" s="112" customFormat="1" ht="12.75" customHeight="1">
      <c r="A263" s="24">
        <f>'参照'!A263</f>
        <v>0</v>
      </c>
      <c r="B263" s="208"/>
      <c r="C263" s="15">
        <f>IF($B$257=1,'参照'!C263,"")</f>
      </c>
      <c r="D263" s="45"/>
      <c r="E263" s="8">
        <f>IF($D263=1,'参照'!D263,"")</f>
      </c>
    </row>
    <row r="264" spans="1:5" s="112" customFormat="1" ht="12.75" customHeight="1">
      <c r="A264" s="23" t="str">
        <f>'参照'!A264</f>
        <v>4.3　弁･アクチュエーターの故障</v>
      </c>
      <c r="B264" s="200"/>
      <c r="C264" s="55">
        <f>IF($B$264=1,'参照'!C264,"")</f>
      </c>
      <c r="D264" s="43"/>
      <c r="E264" s="59">
        <f>IF($D264=1,'参照'!D264,"")</f>
      </c>
    </row>
    <row r="265" spans="1:5" s="112" customFormat="1" ht="12.75" customHeight="1">
      <c r="A265" s="24">
        <f>'参照'!A265</f>
        <v>0</v>
      </c>
      <c r="B265" s="206"/>
      <c r="C265" s="15">
        <f>IF($B$264=1,'参照'!C265,"")</f>
      </c>
      <c r="D265" s="36"/>
      <c r="E265" s="8">
        <f>IF($D265=1,'参照'!D265,"")</f>
      </c>
    </row>
    <row r="266" spans="1:5" s="112" customFormat="1" ht="12.75" customHeight="1">
      <c r="A266" s="24">
        <f>'参照'!A266</f>
        <v>0</v>
      </c>
      <c r="B266" s="208"/>
      <c r="C266" s="15">
        <f>IF($B$264=1,'参照'!C266,"")</f>
      </c>
      <c r="D266" s="45"/>
      <c r="E266" s="8">
        <f>IF($D266=1,'参照'!D266,"")</f>
      </c>
    </row>
    <row r="267" spans="1:5" s="112" customFormat="1" ht="12.75" customHeight="1">
      <c r="A267" s="23" t="str">
        <f>'参照'!A267</f>
        <v>4.4　センサ／コントローラ故障</v>
      </c>
      <c r="B267" s="200"/>
      <c r="C267" s="59">
        <f>IF($B$267=1,'参照'!C267,"")</f>
      </c>
      <c r="D267" s="46"/>
      <c r="E267" s="59">
        <f>IF($D267=1,'参照'!D267,"")</f>
      </c>
    </row>
    <row r="268" spans="1:5" s="112" customFormat="1" ht="12.75" customHeight="1">
      <c r="A268" s="24">
        <f>'参照'!A268</f>
        <v>0</v>
      </c>
      <c r="B268" s="206"/>
      <c r="C268" s="8">
        <f>IF($B$267=1,'参照'!C268,"")</f>
      </c>
      <c r="D268" s="36"/>
      <c r="E268" s="8">
        <f>IF($D268=1,'参照'!D268,"")</f>
      </c>
    </row>
    <row r="269" spans="1:5" s="112" customFormat="1" ht="12.75" customHeight="1">
      <c r="A269" s="24">
        <f>'参照'!A269</f>
        <v>0</v>
      </c>
      <c r="B269" s="206"/>
      <c r="C269" s="8">
        <f>IF($B$267=1,'参照'!C269,"")</f>
      </c>
      <c r="D269" s="47"/>
      <c r="E269" s="8">
        <f>IF($D269=1,'参照'!D269,"")</f>
      </c>
    </row>
    <row r="270" spans="1:5" s="112" customFormat="1" ht="12.75" customHeight="1">
      <c r="A270" s="24">
        <f>'参照'!A270</f>
        <v>0</v>
      </c>
      <c r="B270" s="206"/>
      <c r="C270" s="8">
        <f>IF($B$267=1,'参照'!C270,"")</f>
      </c>
      <c r="D270" s="36"/>
      <c r="E270" s="8">
        <f>IF($D270=1,'参照'!D270,"")</f>
      </c>
    </row>
    <row r="271" spans="1:5" s="112" customFormat="1" ht="12.75" customHeight="1">
      <c r="A271" s="24">
        <f>'参照'!A271</f>
        <v>0</v>
      </c>
      <c r="B271" s="208"/>
      <c r="C271" s="8">
        <f>IF($B$267=1,'参照'!C271,"")</f>
      </c>
      <c r="D271" s="47"/>
      <c r="E271" s="8">
        <f>IF($D271=1,'参照'!D271,"")</f>
      </c>
    </row>
    <row r="272" spans="1:5" s="112" customFormat="1" ht="12.75" customHeight="1">
      <c r="A272" s="23" t="str">
        <f>'参照'!A272</f>
        <v>4.5　熱交換器の熱交換不足</v>
      </c>
      <c r="B272" s="200"/>
      <c r="C272" s="59">
        <f>IF($B$272=1,'参照'!C272,"")</f>
      </c>
      <c r="D272" s="46"/>
      <c r="E272" s="59">
        <f>IF($D272=1,'参照'!D272,"")</f>
      </c>
    </row>
    <row r="273" spans="1:5" s="112" customFormat="1" ht="12.75" customHeight="1">
      <c r="A273" s="24" t="str">
        <f>'参照'!A273</f>
        <v>　　(空調コイル,熱交換器,蒸発器･凝縮器等)</v>
      </c>
      <c r="B273" s="206"/>
      <c r="C273" s="8">
        <f>IF($B$272=1,'参照'!C273,"")</f>
      </c>
      <c r="D273" s="36"/>
      <c r="E273" s="8">
        <f>IF($D273=1,'参照'!D273,"")</f>
      </c>
    </row>
    <row r="274" spans="1:5" s="112" customFormat="1" ht="12.75" customHeight="1">
      <c r="A274" s="24">
        <f>'参照'!A274</f>
        <v>0</v>
      </c>
      <c r="B274" s="206"/>
      <c r="C274" s="8">
        <f>IF($B$272=1,'参照'!C274,"")</f>
      </c>
      <c r="D274" s="36"/>
      <c r="E274" s="8">
        <f>IF($D274=1,'参照'!D274,"")</f>
      </c>
    </row>
    <row r="275" spans="1:5" s="112" customFormat="1" ht="12.75" customHeight="1">
      <c r="A275" s="25">
        <f>'参照'!A275</f>
        <v>0</v>
      </c>
      <c r="B275" s="208"/>
      <c r="C275" s="60">
        <f>IF($B$272=1,'参照'!C275,"")</f>
      </c>
      <c r="D275" s="48"/>
      <c r="E275" s="60">
        <f>IF($D275=1,'参照'!D275,"")</f>
      </c>
    </row>
    <row r="276" spans="1:4" s="112" customFormat="1" ht="12.75" customHeight="1">
      <c r="A276" s="10" t="s">
        <v>400</v>
      </c>
      <c r="B276" s="10"/>
      <c r="C276" s="111"/>
      <c r="D276" s="113"/>
    </row>
    <row r="277" spans="1:4" s="112" customFormat="1" ht="13.5">
      <c r="A277" s="10"/>
      <c r="B277" s="10"/>
      <c r="C277" s="111"/>
      <c r="D277" s="113"/>
    </row>
    <row r="278" spans="1:4" s="112" customFormat="1" ht="13.5">
      <c r="A278" s="10"/>
      <c r="B278" s="10"/>
      <c r="C278" s="111"/>
      <c r="D278" s="113"/>
    </row>
    <row r="279" spans="1:4" s="112" customFormat="1" ht="13.5">
      <c r="A279" s="10"/>
      <c r="B279" s="10"/>
      <c r="C279" s="111"/>
      <c r="D279" s="113"/>
    </row>
    <row r="280" spans="1:4" s="112" customFormat="1" ht="13.5">
      <c r="A280" s="10"/>
      <c r="B280" s="10"/>
      <c r="C280" s="111"/>
      <c r="D280" s="113"/>
    </row>
    <row r="281" spans="1:4" s="112" customFormat="1" ht="13.5">
      <c r="A281" s="10"/>
      <c r="B281" s="10"/>
      <c r="C281" s="111"/>
      <c r="D281" s="113"/>
    </row>
    <row r="282" spans="1:4" s="112" customFormat="1" ht="13.5">
      <c r="A282" s="10"/>
      <c r="B282" s="10"/>
      <c r="C282" s="111"/>
      <c r="D282" s="113"/>
    </row>
    <row r="283" spans="1:4" s="112" customFormat="1" ht="13.5">
      <c r="A283" s="10"/>
      <c r="B283" s="10"/>
      <c r="C283" s="111"/>
      <c r="D283" s="113"/>
    </row>
    <row r="284" spans="1:4" s="112" customFormat="1" ht="13.5">
      <c r="A284" s="10"/>
      <c r="B284" s="10"/>
      <c r="C284" s="111"/>
      <c r="D284" s="113"/>
    </row>
    <row r="285" spans="1:4" s="112" customFormat="1" ht="13.5">
      <c r="A285" s="10"/>
      <c r="B285" s="10"/>
      <c r="C285" s="111"/>
      <c r="D285" s="113"/>
    </row>
    <row r="286" spans="1:4" s="112" customFormat="1" ht="13.5">
      <c r="A286" s="10"/>
      <c r="B286" s="10"/>
      <c r="C286" s="111"/>
      <c r="D286" s="113"/>
    </row>
    <row r="287" spans="1:4" s="112" customFormat="1" ht="13.5">
      <c r="A287" s="10"/>
      <c r="B287" s="10"/>
      <c r="C287" s="111"/>
      <c r="D287" s="113"/>
    </row>
    <row r="288" spans="1:4" s="112" customFormat="1" ht="13.5">
      <c r="A288" s="10"/>
      <c r="B288" s="10"/>
      <c r="C288" s="111"/>
      <c r="D288" s="113"/>
    </row>
    <row r="289" spans="1:4" s="112" customFormat="1" ht="13.5">
      <c r="A289" s="10"/>
      <c r="B289" s="10"/>
      <c r="C289" s="111"/>
      <c r="D289" s="113"/>
    </row>
    <row r="290" spans="1:4" s="112" customFormat="1" ht="13.5">
      <c r="A290" s="10"/>
      <c r="B290" s="10"/>
      <c r="C290" s="111"/>
      <c r="D290" s="113"/>
    </row>
    <row r="291" spans="1:4" s="112" customFormat="1" ht="13.5">
      <c r="A291" s="10"/>
      <c r="B291" s="10"/>
      <c r="C291" s="111"/>
      <c r="D291" s="113"/>
    </row>
    <row r="292" spans="1:4" s="112" customFormat="1" ht="13.5">
      <c r="A292" s="10"/>
      <c r="B292" s="10"/>
      <c r="C292" s="111"/>
      <c r="D292" s="113"/>
    </row>
    <row r="293" spans="1:4" s="112" customFormat="1" ht="13.5">
      <c r="A293" s="10"/>
      <c r="B293" s="10"/>
      <c r="C293" s="111"/>
      <c r="D293" s="113"/>
    </row>
    <row r="294" spans="1:4" s="112" customFormat="1" ht="13.5">
      <c r="A294" s="10"/>
      <c r="B294" s="10"/>
      <c r="C294" s="111"/>
      <c r="D294" s="113"/>
    </row>
    <row r="295" spans="1:4" s="112" customFormat="1" ht="13.5">
      <c r="A295" s="10"/>
      <c r="B295" s="10"/>
      <c r="C295" s="111"/>
      <c r="D295" s="113"/>
    </row>
    <row r="296" spans="1:4" s="112" customFormat="1" ht="13.5">
      <c r="A296" s="10"/>
      <c r="B296" s="10"/>
      <c r="C296" s="111"/>
      <c r="D296" s="113"/>
    </row>
    <row r="297" spans="1:4" s="112" customFormat="1" ht="13.5">
      <c r="A297" s="10"/>
      <c r="B297" s="10"/>
      <c r="C297" s="111"/>
      <c r="D297" s="113"/>
    </row>
    <row r="298" spans="1:4" s="112" customFormat="1" ht="13.5">
      <c r="A298" s="10"/>
      <c r="B298" s="10"/>
      <c r="C298" s="111"/>
      <c r="D298" s="113"/>
    </row>
    <row r="299" spans="1:4" s="112" customFormat="1" ht="13.5">
      <c r="A299" s="10"/>
      <c r="B299" s="10"/>
      <c r="C299" s="111"/>
      <c r="D299" s="113"/>
    </row>
    <row r="300" spans="1:4" s="112" customFormat="1" ht="13.5">
      <c r="A300" s="10"/>
      <c r="B300" s="10"/>
      <c r="C300" s="111"/>
      <c r="D300" s="113"/>
    </row>
    <row r="301" spans="1:4" s="112" customFormat="1" ht="13.5">
      <c r="A301" s="10"/>
      <c r="B301" s="10"/>
      <c r="C301" s="111"/>
      <c r="D301" s="113"/>
    </row>
    <row r="302" spans="1:4" s="112" customFormat="1" ht="13.5">
      <c r="A302" s="10"/>
      <c r="B302" s="10"/>
      <c r="C302" s="111"/>
      <c r="D302" s="113"/>
    </row>
    <row r="303" spans="1:4" s="112" customFormat="1" ht="13.5">
      <c r="A303" s="10"/>
      <c r="B303" s="10"/>
      <c r="C303" s="111"/>
      <c r="D303" s="113"/>
    </row>
    <row r="304" spans="1:4" s="112" customFormat="1" ht="13.5">
      <c r="A304" s="10"/>
      <c r="B304" s="10"/>
      <c r="C304" s="111"/>
      <c r="D304" s="113"/>
    </row>
    <row r="305" spans="1:4" s="112" customFormat="1" ht="13.5">
      <c r="A305" s="10"/>
      <c r="B305" s="10"/>
      <c r="C305" s="111"/>
      <c r="D305" s="113"/>
    </row>
    <row r="306" spans="1:4" s="112" customFormat="1" ht="13.5">
      <c r="A306" s="10"/>
      <c r="B306" s="10"/>
      <c r="C306" s="111"/>
      <c r="D306" s="113"/>
    </row>
    <row r="307" spans="1:4" s="112" customFormat="1" ht="13.5">
      <c r="A307" s="10"/>
      <c r="B307" s="10"/>
      <c r="C307" s="111"/>
      <c r="D307" s="113"/>
    </row>
    <row r="308" spans="1:4" s="112" customFormat="1" ht="13.5">
      <c r="A308" s="10"/>
      <c r="B308" s="10"/>
      <c r="C308" s="111"/>
      <c r="D308" s="113"/>
    </row>
    <row r="309" spans="1:4" s="112" customFormat="1" ht="13.5">
      <c r="A309" s="10"/>
      <c r="B309" s="10"/>
      <c r="C309" s="111"/>
      <c r="D309" s="113"/>
    </row>
    <row r="310" spans="1:4" s="112" customFormat="1" ht="13.5">
      <c r="A310" s="10"/>
      <c r="B310" s="10"/>
      <c r="C310" s="111"/>
      <c r="D310" s="113"/>
    </row>
    <row r="311" spans="1:4" s="112" customFormat="1" ht="13.5">
      <c r="A311" s="10"/>
      <c r="B311" s="10"/>
      <c r="C311" s="111"/>
      <c r="D311" s="113"/>
    </row>
    <row r="312" spans="1:4" s="112" customFormat="1" ht="13.5">
      <c r="A312" s="10"/>
      <c r="B312" s="10"/>
      <c r="C312" s="111"/>
      <c r="D312" s="113"/>
    </row>
    <row r="313" spans="1:4" s="112" customFormat="1" ht="13.5">
      <c r="A313" s="10"/>
      <c r="B313" s="10"/>
      <c r="C313" s="111"/>
      <c r="D313" s="113"/>
    </row>
    <row r="314" spans="1:4" s="112" customFormat="1" ht="13.5">
      <c r="A314" s="10"/>
      <c r="B314" s="10"/>
      <c r="C314" s="111"/>
      <c r="D314" s="113"/>
    </row>
    <row r="315" spans="1:4" s="112" customFormat="1" ht="13.5">
      <c r="A315" s="10"/>
      <c r="B315" s="10"/>
      <c r="C315" s="111"/>
      <c r="D315" s="113"/>
    </row>
    <row r="316" spans="1:4" s="112" customFormat="1" ht="13.5">
      <c r="A316" s="10"/>
      <c r="B316" s="10"/>
      <c r="C316" s="111"/>
      <c r="D316" s="113"/>
    </row>
    <row r="317" spans="1:4" s="112" customFormat="1" ht="13.5">
      <c r="A317" s="10"/>
      <c r="B317" s="10"/>
      <c r="C317" s="111"/>
      <c r="D317" s="113"/>
    </row>
    <row r="318" spans="1:4" s="112" customFormat="1" ht="13.5">
      <c r="A318" s="10"/>
      <c r="B318" s="10"/>
      <c r="C318" s="111"/>
      <c r="D318" s="113"/>
    </row>
    <row r="319" spans="1:4" s="112" customFormat="1" ht="13.5">
      <c r="A319" s="10"/>
      <c r="B319" s="10"/>
      <c r="C319" s="111"/>
      <c r="D319" s="113"/>
    </row>
    <row r="320" spans="1:4" s="112" customFormat="1" ht="13.5">
      <c r="A320" s="10"/>
      <c r="B320" s="10"/>
      <c r="C320" s="111"/>
      <c r="D320" s="113"/>
    </row>
    <row r="321" spans="1:4" s="112" customFormat="1" ht="13.5">
      <c r="A321" s="10"/>
      <c r="B321" s="10"/>
      <c r="C321" s="111"/>
      <c r="D321" s="113"/>
    </row>
    <row r="322" spans="1:4" s="112" customFormat="1" ht="13.5">
      <c r="A322" s="10"/>
      <c r="B322" s="10"/>
      <c r="C322" s="111"/>
      <c r="D322" s="113"/>
    </row>
    <row r="323" spans="1:4" s="112" customFormat="1" ht="13.5">
      <c r="A323" s="10"/>
      <c r="B323" s="10"/>
      <c r="C323" s="111"/>
      <c r="D323" s="113"/>
    </row>
    <row r="324" spans="1:4" s="112" customFormat="1" ht="13.5">
      <c r="A324" s="10"/>
      <c r="B324" s="10"/>
      <c r="C324" s="111"/>
      <c r="D324" s="113"/>
    </row>
    <row r="325" spans="1:4" s="112" customFormat="1" ht="13.5">
      <c r="A325" s="10"/>
      <c r="B325" s="10"/>
      <c r="C325" s="111"/>
      <c r="D325" s="113"/>
    </row>
    <row r="326" spans="1:4" s="112" customFormat="1" ht="13.5">
      <c r="A326" s="10"/>
      <c r="B326" s="10"/>
      <c r="C326" s="111"/>
      <c r="D326" s="113"/>
    </row>
    <row r="327" spans="1:4" s="112" customFormat="1" ht="13.5">
      <c r="A327" s="10"/>
      <c r="B327" s="10"/>
      <c r="C327" s="111"/>
      <c r="D327" s="113"/>
    </row>
    <row r="328" spans="1:4" s="112" customFormat="1" ht="13.5">
      <c r="A328" s="10"/>
      <c r="B328" s="10"/>
      <c r="C328" s="111"/>
      <c r="D328" s="113"/>
    </row>
    <row r="329" spans="1:4" s="112" customFormat="1" ht="13.5">
      <c r="A329" s="10"/>
      <c r="B329" s="10"/>
      <c r="C329" s="111"/>
      <c r="D329" s="113"/>
    </row>
    <row r="330" spans="1:4" s="112" customFormat="1" ht="13.5">
      <c r="A330" s="10"/>
      <c r="B330" s="10"/>
      <c r="C330" s="111"/>
      <c r="D330" s="113"/>
    </row>
    <row r="331" spans="1:4" s="112" customFormat="1" ht="13.5">
      <c r="A331" s="10"/>
      <c r="B331" s="10"/>
      <c r="C331" s="111"/>
      <c r="D331" s="113"/>
    </row>
    <row r="332" spans="1:4" s="112" customFormat="1" ht="13.5">
      <c r="A332" s="10"/>
      <c r="B332" s="10"/>
      <c r="C332" s="111"/>
      <c r="D332" s="113"/>
    </row>
    <row r="333" spans="1:4" s="112" customFormat="1" ht="13.5">
      <c r="A333" s="10"/>
      <c r="B333" s="10"/>
      <c r="C333" s="111"/>
      <c r="D333" s="113"/>
    </row>
    <row r="334" spans="1:4" s="112" customFormat="1" ht="13.5">
      <c r="A334" s="10"/>
      <c r="B334" s="10"/>
      <c r="C334" s="111"/>
      <c r="D334" s="113"/>
    </row>
    <row r="335" spans="1:4" s="112" customFormat="1" ht="13.5">
      <c r="A335" s="10"/>
      <c r="B335" s="10"/>
      <c r="C335" s="111"/>
      <c r="D335" s="113"/>
    </row>
    <row r="336" spans="1:4" s="112" customFormat="1" ht="13.5">
      <c r="A336" s="10"/>
      <c r="B336" s="10"/>
      <c r="C336" s="111"/>
      <c r="D336" s="113"/>
    </row>
    <row r="337" spans="1:4" s="112" customFormat="1" ht="13.5">
      <c r="A337" s="10"/>
      <c r="B337" s="10"/>
      <c r="C337" s="111"/>
      <c r="D337" s="113"/>
    </row>
    <row r="338" spans="1:4" s="112" customFormat="1" ht="13.5">
      <c r="A338" s="10"/>
      <c r="B338" s="10"/>
      <c r="C338" s="111"/>
      <c r="D338" s="113"/>
    </row>
    <row r="339" spans="1:4" s="112" customFormat="1" ht="13.5">
      <c r="A339" s="10"/>
      <c r="B339" s="10"/>
      <c r="C339" s="111"/>
      <c r="D339" s="113"/>
    </row>
    <row r="340" spans="1:4" s="112" customFormat="1" ht="13.5">
      <c r="A340" s="10"/>
      <c r="B340" s="10"/>
      <c r="C340" s="111"/>
      <c r="D340" s="113"/>
    </row>
    <row r="341" spans="1:4" s="112" customFormat="1" ht="13.5">
      <c r="A341" s="10"/>
      <c r="B341" s="10"/>
      <c r="C341" s="111"/>
      <c r="D341" s="113"/>
    </row>
    <row r="342" spans="1:4" s="112" customFormat="1" ht="13.5">
      <c r="A342" s="10"/>
      <c r="B342" s="10"/>
      <c r="C342" s="111"/>
      <c r="D342" s="113"/>
    </row>
    <row r="343" spans="1:4" s="112" customFormat="1" ht="13.5">
      <c r="A343" s="10"/>
      <c r="B343" s="10"/>
      <c r="C343" s="111"/>
      <c r="D343" s="113"/>
    </row>
    <row r="344" spans="1:4" s="112" customFormat="1" ht="13.5">
      <c r="A344" s="10"/>
      <c r="B344" s="10"/>
      <c r="C344" s="111"/>
      <c r="D344" s="113"/>
    </row>
    <row r="345" spans="1:4" s="112" customFormat="1" ht="13.5">
      <c r="A345" s="10"/>
      <c r="B345" s="10"/>
      <c r="C345" s="111"/>
      <c r="D345" s="113"/>
    </row>
    <row r="346" spans="1:4" s="112" customFormat="1" ht="13.5">
      <c r="A346" s="10"/>
      <c r="B346" s="10"/>
      <c r="C346" s="111"/>
      <c r="D346" s="113"/>
    </row>
    <row r="347" spans="1:4" s="112" customFormat="1" ht="13.5">
      <c r="A347" s="10"/>
      <c r="B347" s="10"/>
      <c r="C347" s="111"/>
      <c r="D347" s="113"/>
    </row>
    <row r="348" spans="1:4" s="112" customFormat="1" ht="13.5">
      <c r="A348" s="10"/>
      <c r="B348" s="10"/>
      <c r="C348" s="111"/>
      <c r="D348" s="113"/>
    </row>
    <row r="349" spans="1:4" s="112" customFormat="1" ht="13.5">
      <c r="A349" s="10"/>
      <c r="B349" s="10"/>
      <c r="C349" s="111"/>
      <c r="D349" s="113"/>
    </row>
    <row r="350" spans="1:4" s="112" customFormat="1" ht="13.5">
      <c r="A350" s="10"/>
      <c r="B350" s="10"/>
      <c r="C350" s="111"/>
      <c r="D350" s="113"/>
    </row>
    <row r="351" spans="1:4" s="112" customFormat="1" ht="13.5">
      <c r="A351" s="10"/>
      <c r="B351" s="10"/>
      <c r="C351" s="111"/>
      <c r="D351" s="113"/>
    </row>
    <row r="352" spans="1:4" s="112" customFormat="1" ht="13.5">
      <c r="A352" s="10"/>
      <c r="B352" s="10"/>
      <c r="C352" s="111"/>
      <c r="D352" s="113"/>
    </row>
    <row r="353" spans="1:4" s="112" customFormat="1" ht="13.5">
      <c r="A353" s="10"/>
      <c r="B353" s="10"/>
      <c r="C353" s="111"/>
      <c r="D353" s="113"/>
    </row>
    <row r="354" spans="1:4" s="112" customFormat="1" ht="13.5">
      <c r="A354" s="10"/>
      <c r="B354" s="10"/>
      <c r="C354" s="111"/>
      <c r="D354" s="113"/>
    </row>
    <row r="355" spans="1:4" s="112" customFormat="1" ht="13.5">
      <c r="A355" s="10"/>
      <c r="B355" s="10"/>
      <c r="C355" s="111"/>
      <c r="D355" s="113"/>
    </row>
    <row r="356" spans="1:4" s="112" customFormat="1" ht="13.5">
      <c r="A356" s="10"/>
      <c r="B356" s="10"/>
      <c r="C356" s="111"/>
      <c r="D356" s="113"/>
    </row>
    <row r="357" spans="1:4" s="112" customFormat="1" ht="13.5">
      <c r="A357" s="10"/>
      <c r="B357" s="10"/>
      <c r="C357" s="111"/>
      <c r="D357" s="113"/>
    </row>
    <row r="358" spans="1:4" s="112" customFormat="1" ht="13.5">
      <c r="A358" s="10"/>
      <c r="B358" s="10"/>
      <c r="C358" s="111"/>
      <c r="D358" s="113"/>
    </row>
    <row r="359" spans="1:4" s="112" customFormat="1" ht="13.5">
      <c r="A359" s="10"/>
      <c r="B359" s="10"/>
      <c r="C359" s="111"/>
      <c r="D359" s="113"/>
    </row>
    <row r="360" spans="1:4" s="112" customFormat="1" ht="13.5">
      <c r="A360" s="10"/>
      <c r="B360" s="10"/>
      <c r="C360" s="111"/>
      <c r="D360" s="113"/>
    </row>
    <row r="361" spans="1:4" s="112" customFormat="1" ht="13.5">
      <c r="A361" s="10"/>
      <c r="B361" s="10"/>
      <c r="C361" s="111"/>
      <c r="D361" s="113"/>
    </row>
    <row r="362" spans="1:4" s="112" customFormat="1" ht="13.5">
      <c r="A362" s="10"/>
      <c r="B362" s="10"/>
      <c r="C362" s="111"/>
      <c r="D362" s="113"/>
    </row>
    <row r="363" spans="1:4" s="112" customFormat="1" ht="13.5">
      <c r="A363" s="10"/>
      <c r="B363" s="10"/>
      <c r="C363" s="111"/>
      <c r="D363" s="113"/>
    </row>
    <row r="364" spans="1:4" s="112" customFormat="1" ht="13.5">
      <c r="A364" s="10"/>
      <c r="B364" s="10"/>
      <c r="C364" s="111"/>
      <c r="D364" s="113"/>
    </row>
    <row r="365" spans="1:4" s="112" customFormat="1" ht="13.5">
      <c r="A365" s="10"/>
      <c r="B365" s="10"/>
      <c r="C365" s="111"/>
      <c r="D365" s="113"/>
    </row>
    <row r="366" spans="1:4" s="112" customFormat="1" ht="13.5">
      <c r="A366" s="10"/>
      <c r="B366" s="10"/>
      <c r="C366" s="111"/>
      <c r="D366" s="113"/>
    </row>
    <row r="367" spans="1:4" s="112" customFormat="1" ht="13.5">
      <c r="A367" s="10"/>
      <c r="B367" s="10"/>
      <c r="C367" s="111"/>
      <c r="D367" s="113"/>
    </row>
    <row r="368" spans="1:4" s="112" customFormat="1" ht="13.5">
      <c r="A368" s="10"/>
      <c r="B368" s="10"/>
      <c r="C368" s="111"/>
      <c r="D368" s="113"/>
    </row>
    <row r="369" spans="1:4" s="112" customFormat="1" ht="13.5">
      <c r="A369" s="10"/>
      <c r="B369" s="10"/>
      <c r="C369" s="111"/>
      <c r="D369" s="113"/>
    </row>
    <row r="370" spans="1:4" s="112" customFormat="1" ht="13.5">
      <c r="A370" s="10"/>
      <c r="B370" s="10"/>
      <c r="C370" s="111"/>
      <c r="D370" s="113"/>
    </row>
    <row r="371" spans="1:4" s="112" customFormat="1" ht="13.5">
      <c r="A371" s="10"/>
      <c r="B371" s="10"/>
      <c r="C371" s="111"/>
      <c r="D371" s="113"/>
    </row>
    <row r="372" spans="1:4" s="112" customFormat="1" ht="13.5">
      <c r="A372" s="10"/>
      <c r="B372" s="10"/>
      <c r="C372" s="111"/>
      <c r="D372" s="113"/>
    </row>
    <row r="373" spans="1:4" s="112" customFormat="1" ht="13.5">
      <c r="A373" s="10"/>
      <c r="B373" s="10"/>
      <c r="C373" s="111"/>
      <c r="D373" s="113"/>
    </row>
    <row r="374" spans="1:4" s="112" customFormat="1" ht="13.5">
      <c r="A374" s="10"/>
      <c r="B374" s="10"/>
      <c r="C374" s="111"/>
      <c r="D374" s="113"/>
    </row>
    <row r="375" spans="1:4" s="112" customFormat="1" ht="13.5">
      <c r="A375" s="10"/>
      <c r="B375" s="10"/>
      <c r="C375" s="111"/>
      <c r="D375" s="113"/>
    </row>
    <row r="376" spans="1:4" s="112" customFormat="1" ht="13.5">
      <c r="A376" s="10"/>
      <c r="B376" s="10"/>
      <c r="C376" s="111"/>
      <c r="D376" s="113"/>
    </row>
    <row r="377" spans="1:4" s="112" customFormat="1" ht="13.5">
      <c r="A377" s="10"/>
      <c r="B377" s="10"/>
      <c r="C377" s="111"/>
      <c r="D377" s="113"/>
    </row>
    <row r="378" spans="1:4" s="112" customFormat="1" ht="13.5">
      <c r="A378" s="10"/>
      <c r="B378" s="10"/>
      <c r="C378" s="111"/>
      <c r="D378" s="113"/>
    </row>
    <row r="379" spans="1:4" s="112" customFormat="1" ht="13.5">
      <c r="A379" s="10"/>
      <c r="B379" s="10"/>
      <c r="C379" s="111"/>
      <c r="D379" s="113"/>
    </row>
    <row r="380" spans="1:4" s="112" customFormat="1" ht="13.5">
      <c r="A380" s="10"/>
      <c r="B380" s="10"/>
      <c r="C380" s="111"/>
      <c r="D380" s="113"/>
    </row>
    <row r="381" spans="1:4" s="112" customFormat="1" ht="13.5">
      <c r="A381" s="10"/>
      <c r="B381" s="10"/>
      <c r="C381" s="111"/>
      <c r="D381" s="113"/>
    </row>
    <row r="382" spans="1:4" s="112" customFormat="1" ht="13.5">
      <c r="A382" s="10"/>
      <c r="B382" s="10"/>
      <c r="C382" s="111"/>
      <c r="D382" s="113"/>
    </row>
    <row r="383" spans="1:4" s="112" customFormat="1" ht="13.5">
      <c r="A383" s="10"/>
      <c r="B383" s="10"/>
      <c r="C383" s="111"/>
      <c r="D383" s="113"/>
    </row>
    <row r="384" spans="1:4" s="112" customFormat="1" ht="13.5">
      <c r="A384" s="10"/>
      <c r="B384" s="10"/>
      <c r="C384" s="111"/>
      <c r="D384" s="113"/>
    </row>
    <row r="385" spans="1:4" s="112" customFormat="1" ht="13.5">
      <c r="A385" s="10"/>
      <c r="B385" s="10"/>
      <c r="C385" s="111"/>
      <c r="D385" s="113"/>
    </row>
    <row r="386" spans="1:4" s="112" customFormat="1" ht="13.5">
      <c r="A386" s="10"/>
      <c r="B386" s="10"/>
      <c r="C386" s="111"/>
      <c r="D386" s="113"/>
    </row>
    <row r="387" spans="1:4" s="112" customFormat="1" ht="13.5">
      <c r="A387" s="10"/>
      <c r="B387" s="10"/>
      <c r="C387" s="111"/>
      <c r="D387" s="113"/>
    </row>
    <row r="388" spans="1:4" s="112" customFormat="1" ht="13.5">
      <c r="A388" s="10"/>
      <c r="B388" s="10"/>
      <c r="C388" s="111"/>
      <c r="D388" s="113"/>
    </row>
    <row r="389" spans="1:4" s="112" customFormat="1" ht="13.5">
      <c r="A389" s="10"/>
      <c r="B389" s="10"/>
      <c r="C389" s="111"/>
      <c r="D389" s="113"/>
    </row>
    <row r="390" spans="1:4" s="112" customFormat="1" ht="13.5">
      <c r="A390" s="10"/>
      <c r="B390" s="10"/>
      <c r="C390" s="111"/>
      <c r="D390" s="113"/>
    </row>
    <row r="391" spans="1:4" s="112" customFormat="1" ht="13.5">
      <c r="A391" s="10"/>
      <c r="B391" s="10"/>
      <c r="C391" s="111"/>
      <c r="D391" s="113"/>
    </row>
    <row r="392" spans="1:4" s="112" customFormat="1" ht="13.5">
      <c r="A392" s="10"/>
      <c r="B392" s="10"/>
      <c r="C392" s="111"/>
      <c r="D392" s="113"/>
    </row>
    <row r="393" spans="1:4" s="112" customFormat="1" ht="13.5">
      <c r="A393" s="10"/>
      <c r="B393" s="10"/>
      <c r="C393" s="111"/>
      <c r="D393" s="113"/>
    </row>
    <row r="394" spans="1:4" s="112" customFormat="1" ht="13.5">
      <c r="A394" s="10"/>
      <c r="B394" s="10"/>
      <c r="C394" s="111"/>
      <c r="D394" s="113"/>
    </row>
    <row r="395" spans="1:4" s="112" customFormat="1" ht="13.5">
      <c r="A395" s="10"/>
      <c r="B395" s="10"/>
      <c r="C395" s="111"/>
      <c r="D395" s="113"/>
    </row>
    <row r="396" spans="1:4" s="112" customFormat="1" ht="13.5">
      <c r="A396" s="10"/>
      <c r="B396" s="10"/>
      <c r="C396" s="111"/>
      <c r="D396" s="113"/>
    </row>
    <row r="397" spans="1:4" s="112" customFormat="1" ht="13.5">
      <c r="A397" s="10"/>
      <c r="B397" s="10"/>
      <c r="C397" s="111"/>
      <c r="D397" s="113"/>
    </row>
    <row r="398" spans="1:4" s="112" customFormat="1" ht="13.5">
      <c r="A398" s="10"/>
      <c r="B398" s="10"/>
      <c r="C398" s="111"/>
      <c r="D398" s="113"/>
    </row>
    <row r="399" spans="1:4" s="112" customFormat="1" ht="13.5">
      <c r="A399" s="10"/>
      <c r="B399" s="10"/>
      <c r="C399" s="111"/>
      <c r="D399" s="113"/>
    </row>
    <row r="400" spans="1:4" s="112" customFormat="1" ht="13.5">
      <c r="A400" s="10"/>
      <c r="B400" s="10"/>
      <c r="C400" s="111"/>
      <c r="D400" s="113"/>
    </row>
    <row r="401" spans="1:4" s="112" customFormat="1" ht="13.5">
      <c r="A401" s="10"/>
      <c r="B401" s="10"/>
      <c r="C401" s="111"/>
      <c r="D401" s="113"/>
    </row>
    <row r="402" spans="1:4" s="112" customFormat="1" ht="13.5">
      <c r="A402" s="10"/>
      <c r="B402" s="10"/>
      <c r="C402" s="111"/>
      <c r="D402" s="113"/>
    </row>
    <row r="403" spans="1:4" s="112" customFormat="1" ht="13.5">
      <c r="A403" s="10"/>
      <c r="B403" s="10"/>
      <c r="C403" s="111"/>
      <c r="D403" s="113"/>
    </row>
    <row r="404" spans="1:4" s="112" customFormat="1" ht="13.5">
      <c r="A404" s="10"/>
      <c r="B404" s="10"/>
      <c r="C404" s="111"/>
      <c r="D404" s="113"/>
    </row>
    <row r="405" spans="1:4" s="112" customFormat="1" ht="13.5">
      <c r="A405" s="10"/>
      <c r="B405" s="10"/>
      <c r="C405" s="111"/>
      <c r="D405" s="113"/>
    </row>
    <row r="406" spans="1:4" s="112" customFormat="1" ht="13.5">
      <c r="A406" s="10"/>
      <c r="B406" s="10"/>
      <c r="C406" s="111"/>
      <c r="D406" s="113"/>
    </row>
    <row r="407" spans="1:4" s="112" customFormat="1" ht="13.5">
      <c r="A407" s="10"/>
      <c r="B407" s="10"/>
      <c r="C407" s="111"/>
      <c r="D407" s="113"/>
    </row>
    <row r="408" spans="1:4" s="112" customFormat="1" ht="13.5">
      <c r="A408" s="10"/>
      <c r="B408" s="10"/>
      <c r="C408" s="111"/>
      <c r="D408" s="113"/>
    </row>
    <row r="409" spans="1:4" s="112" customFormat="1" ht="13.5">
      <c r="A409" s="10"/>
      <c r="B409" s="10"/>
      <c r="C409" s="111"/>
      <c r="D409" s="113"/>
    </row>
    <row r="410" spans="1:4" s="112" customFormat="1" ht="13.5">
      <c r="A410" s="10"/>
      <c r="B410" s="10"/>
      <c r="C410" s="111"/>
      <c r="D410" s="113"/>
    </row>
    <row r="411" spans="1:4" s="112" customFormat="1" ht="13.5">
      <c r="A411" s="10"/>
      <c r="B411" s="10"/>
      <c r="C411" s="111"/>
      <c r="D411" s="113"/>
    </row>
    <row r="412" spans="1:4" s="112" customFormat="1" ht="13.5">
      <c r="A412" s="10"/>
      <c r="B412" s="10"/>
      <c r="C412" s="111"/>
      <c r="D412" s="113"/>
    </row>
    <row r="413" spans="1:4" s="112" customFormat="1" ht="13.5">
      <c r="A413" s="10"/>
      <c r="B413" s="10"/>
      <c r="C413" s="111"/>
      <c r="D413" s="113"/>
    </row>
    <row r="414" spans="1:4" s="112" customFormat="1" ht="13.5">
      <c r="A414" s="10"/>
      <c r="B414" s="10"/>
      <c r="C414" s="111"/>
      <c r="D414" s="113"/>
    </row>
    <row r="415" spans="1:4" s="112" customFormat="1" ht="13.5">
      <c r="A415" s="10"/>
      <c r="B415" s="10"/>
      <c r="C415" s="111"/>
      <c r="D415" s="113"/>
    </row>
    <row r="416" spans="1:4" s="112" customFormat="1" ht="13.5">
      <c r="A416" s="10"/>
      <c r="B416" s="10"/>
      <c r="C416" s="111"/>
      <c r="D416" s="113"/>
    </row>
    <row r="417" spans="1:4" s="112" customFormat="1" ht="13.5">
      <c r="A417" s="10"/>
      <c r="B417" s="10"/>
      <c r="C417" s="111"/>
      <c r="D417" s="113"/>
    </row>
    <row r="418" spans="1:4" s="112" customFormat="1" ht="13.5">
      <c r="A418" s="10"/>
      <c r="B418" s="10"/>
      <c r="C418" s="111"/>
      <c r="D418" s="113"/>
    </row>
    <row r="419" spans="1:4" s="112" customFormat="1" ht="13.5">
      <c r="A419" s="10"/>
      <c r="B419" s="10"/>
      <c r="C419" s="111"/>
      <c r="D419" s="113"/>
    </row>
    <row r="420" spans="1:4" s="112" customFormat="1" ht="13.5">
      <c r="A420" s="10"/>
      <c r="B420" s="10"/>
      <c r="C420" s="111"/>
      <c r="D420" s="113"/>
    </row>
    <row r="421" spans="1:4" s="112" customFormat="1" ht="13.5">
      <c r="A421" s="10"/>
      <c r="B421" s="10"/>
      <c r="C421" s="111"/>
      <c r="D421" s="113"/>
    </row>
    <row r="422" spans="1:4" s="112" customFormat="1" ht="13.5">
      <c r="A422" s="10"/>
      <c r="B422" s="10"/>
      <c r="C422" s="111"/>
      <c r="D422" s="113"/>
    </row>
    <row r="423" spans="1:4" s="112" customFormat="1" ht="13.5">
      <c r="A423" s="10"/>
      <c r="B423" s="10"/>
      <c r="C423" s="111"/>
      <c r="D423" s="113"/>
    </row>
    <row r="424" spans="1:4" s="112" customFormat="1" ht="13.5">
      <c r="A424" s="10"/>
      <c r="B424" s="10"/>
      <c r="C424" s="111"/>
      <c r="D424" s="113"/>
    </row>
    <row r="425" spans="1:4" s="112" customFormat="1" ht="13.5">
      <c r="A425" s="10"/>
      <c r="B425" s="10"/>
      <c r="C425" s="111"/>
      <c r="D425" s="113"/>
    </row>
    <row r="426" spans="1:4" s="112" customFormat="1" ht="13.5">
      <c r="A426" s="10"/>
      <c r="B426" s="10"/>
      <c r="C426" s="111"/>
      <c r="D426" s="113"/>
    </row>
    <row r="427" spans="1:4" s="112" customFormat="1" ht="13.5">
      <c r="A427" s="10"/>
      <c r="B427" s="10"/>
      <c r="C427" s="111"/>
      <c r="D427" s="113"/>
    </row>
    <row r="428" spans="1:4" s="112" customFormat="1" ht="13.5">
      <c r="A428" s="10"/>
      <c r="B428" s="10"/>
      <c r="C428" s="111"/>
      <c r="D428" s="113"/>
    </row>
    <row r="429" spans="1:4" s="112" customFormat="1" ht="13.5">
      <c r="A429" s="10"/>
      <c r="B429" s="10"/>
      <c r="C429" s="111"/>
      <c r="D429" s="113"/>
    </row>
    <row r="430" spans="1:4" s="112" customFormat="1" ht="13.5">
      <c r="A430" s="10"/>
      <c r="B430" s="10"/>
      <c r="C430" s="111"/>
      <c r="D430" s="113"/>
    </row>
    <row r="431" spans="1:4" s="112" customFormat="1" ht="13.5">
      <c r="A431" s="10"/>
      <c r="B431" s="10"/>
      <c r="C431" s="111"/>
      <c r="D431" s="113"/>
    </row>
    <row r="432" spans="1:4" s="112" customFormat="1" ht="13.5">
      <c r="A432" s="10"/>
      <c r="B432" s="10"/>
      <c r="C432" s="111"/>
      <c r="D432" s="113"/>
    </row>
    <row r="433" spans="1:4" s="112" customFormat="1" ht="13.5">
      <c r="A433" s="10"/>
      <c r="B433" s="10"/>
      <c r="C433" s="111"/>
      <c r="D433" s="113"/>
    </row>
    <row r="434" spans="1:4" s="112" customFormat="1" ht="13.5">
      <c r="A434" s="10"/>
      <c r="B434" s="10"/>
      <c r="C434" s="111"/>
      <c r="D434" s="113"/>
    </row>
    <row r="435" spans="1:4" s="112" customFormat="1" ht="13.5">
      <c r="A435" s="10"/>
      <c r="B435" s="10"/>
      <c r="C435" s="111"/>
      <c r="D435" s="113"/>
    </row>
    <row r="436" spans="1:4" s="112" customFormat="1" ht="13.5">
      <c r="A436" s="10"/>
      <c r="B436" s="10"/>
      <c r="C436" s="111"/>
      <c r="D436" s="113"/>
    </row>
    <row r="437" spans="1:4" s="112" customFormat="1" ht="13.5">
      <c r="A437" s="10"/>
      <c r="B437" s="10"/>
      <c r="C437" s="111"/>
      <c r="D437" s="113"/>
    </row>
    <row r="438" spans="1:4" s="112" customFormat="1" ht="13.5">
      <c r="A438" s="10"/>
      <c r="B438" s="10"/>
      <c r="C438" s="111"/>
      <c r="D438" s="113"/>
    </row>
    <row r="439" spans="1:4" s="112" customFormat="1" ht="13.5">
      <c r="A439" s="10"/>
      <c r="B439" s="10"/>
      <c r="C439" s="111"/>
      <c r="D439" s="113"/>
    </row>
    <row r="440" spans="1:4" s="112" customFormat="1" ht="13.5">
      <c r="A440" s="10"/>
      <c r="B440" s="10"/>
      <c r="C440" s="111"/>
      <c r="D440" s="113"/>
    </row>
    <row r="441" spans="1:4" s="112" customFormat="1" ht="13.5">
      <c r="A441" s="10"/>
      <c r="B441" s="10"/>
      <c r="C441" s="111"/>
      <c r="D441" s="113"/>
    </row>
    <row r="442" spans="1:4" s="112" customFormat="1" ht="13.5">
      <c r="A442" s="10"/>
      <c r="B442" s="10"/>
      <c r="C442" s="111"/>
      <c r="D442" s="113"/>
    </row>
    <row r="443" spans="1:4" s="112" customFormat="1" ht="13.5">
      <c r="A443" s="10"/>
      <c r="B443" s="10"/>
      <c r="C443" s="111"/>
      <c r="D443" s="113"/>
    </row>
    <row r="444" spans="1:4" s="112" customFormat="1" ht="13.5">
      <c r="A444" s="10"/>
      <c r="B444" s="10"/>
      <c r="C444" s="111"/>
      <c r="D444" s="113"/>
    </row>
    <row r="445" spans="1:4" s="112" customFormat="1" ht="13.5">
      <c r="A445" s="10"/>
      <c r="B445" s="10"/>
      <c r="C445" s="111"/>
      <c r="D445" s="113"/>
    </row>
    <row r="446" spans="1:4" s="112" customFormat="1" ht="13.5">
      <c r="A446" s="10"/>
      <c r="B446" s="10"/>
      <c r="C446" s="111"/>
      <c r="D446" s="113"/>
    </row>
    <row r="447" spans="1:4" s="112" customFormat="1" ht="13.5">
      <c r="A447" s="10"/>
      <c r="B447" s="10"/>
      <c r="C447" s="111"/>
      <c r="D447" s="113"/>
    </row>
    <row r="448" spans="1:4" s="112" customFormat="1" ht="13.5">
      <c r="A448" s="10"/>
      <c r="B448" s="10"/>
      <c r="C448" s="111"/>
      <c r="D448" s="113"/>
    </row>
    <row r="449" spans="1:4" s="112" customFormat="1" ht="13.5">
      <c r="A449" s="10"/>
      <c r="B449" s="10"/>
      <c r="C449" s="111"/>
      <c r="D449" s="113"/>
    </row>
    <row r="450" spans="1:4" s="112" customFormat="1" ht="13.5">
      <c r="A450" s="10"/>
      <c r="B450" s="10"/>
      <c r="C450" s="111"/>
      <c r="D450" s="113"/>
    </row>
    <row r="451" spans="1:4" s="112" customFormat="1" ht="13.5">
      <c r="A451" s="10"/>
      <c r="B451" s="10"/>
      <c r="C451" s="111"/>
      <c r="D451" s="113"/>
    </row>
    <row r="452" spans="1:4" s="112" customFormat="1" ht="13.5">
      <c r="A452" s="10"/>
      <c r="B452" s="10"/>
      <c r="C452" s="111"/>
      <c r="D452" s="113"/>
    </row>
    <row r="453" spans="1:4" s="112" customFormat="1" ht="13.5">
      <c r="A453" s="10"/>
      <c r="B453" s="10"/>
      <c r="C453" s="111"/>
      <c r="D453" s="113"/>
    </row>
    <row r="454" spans="1:4" s="112" customFormat="1" ht="13.5">
      <c r="A454" s="10"/>
      <c r="B454" s="10"/>
      <c r="C454" s="111"/>
      <c r="D454" s="113"/>
    </row>
    <row r="455" spans="1:4" s="112" customFormat="1" ht="13.5">
      <c r="A455" s="10"/>
      <c r="B455" s="10"/>
      <c r="C455" s="111"/>
      <c r="D455" s="113"/>
    </row>
    <row r="456" spans="1:4" s="112" customFormat="1" ht="13.5">
      <c r="A456" s="10"/>
      <c r="B456" s="10"/>
      <c r="C456" s="111"/>
      <c r="D456" s="113"/>
    </row>
    <row r="457" spans="1:4" s="112" customFormat="1" ht="13.5">
      <c r="A457" s="10"/>
      <c r="B457" s="10"/>
      <c r="C457" s="111"/>
      <c r="D457" s="113"/>
    </row>
    <row r="458" spans="1:4" s="112" customFormat="1" ht="13.5">
      <c r="A458" s="10"/>
      <c r="B458" s="10"/>
      <c r="C458" s="111"/>
      <c r="D458" s="113"/>
    </row>
    <row r="459" spans="1:4" s="112" customFormat="1" ht="13.5">
      <c r="A459" s="10"/>
      <c r="B459" s="10"/>
      <c r="C459" s="111"/>
      <c r="D459" s="113"/>
    </row>
    <row r="460" spans="1:4" s="112" customFormat="1" ht="13.5">
      <c r="A460" s="10"/>
      <c r="B460" s="10"/>
      <c r="C460" s="111"/>
      <c r="D460" s="113"/>
    </row>
    <row r="461" spans="1:4" s="112" customFormat="1" ht="13.5">
      <c r="A461" s="10"/>
      <c r="B461" s="10"/>
      <c r="C461" s="111"/>
      <c r="D461" s="113"/>
    </row>
    <row r="462" spans="1:4" s="112" customFormat="1" ht="13.5">
      <c r="A462" s="10"/>
      <c r="B462" s="10"/>
      <c r="C462" s="111"/>
      <c r="D462" s="113"/>
    </row>
    <row r="463" spans="1:4" s="112" customFormat="1" ht="13.5">
      <c r="A463" s="10"/>
      <c r="B463" s="10"/>
      <c r="C463" s="111"/>
      <c r="D463" s="113"/>
    </row>
    <row r="464" spans="1:4" s="112" customFormat="1" ht="13.5">
      <c r="A464" s="10"/>
      <c r="B464" s="10"/>
      <c r="C464" s="111"/>
      <c r="D464" s="113"/>
    </row>
    <row r="465" spans="1:4" s="112" customFormat="1" ht="13.5">
      <c r="A465" s="10"/>
      <c r="B465" s="10"/>
      <c r="C465" s="111"/>
      <c r="D465" s="113"/>
    </row>
    <row r="466" spans="1:4" s="112" customFormat="1" ht="13.5">
      <c r="A466" s="10"/>
      <c r="B466" s="10"/>
      <c r="C466" s="111"/>
      <c r="D466" s="113"/>
    </row>
    <row r="467" spans="1:4" s="112" customFormat="1" ht="13.5">
      <c r="A467" s="10"/>
      <c r="B467" s="10"/>
      <c r="C467" s="111"/>
      <c r="D467" s="113"/>
    </row>
    <row r="468" spans="1:4" s="112" customFormat="1" ht="13.5">
      <c r="A468" s="10"/>
      <c r="B468" s="10"/>
      <c r="C468" s="111"/>
      <c r="D468" s="113"/>
    </row>
    <row r="469" spans="1:4" s="112" customFormat="1" ht="13.5">
      <c r="A469" s="10"/>
      <c r="B469" s="10"/>
      <c r="C469" s="111"/>
      <c r="D469" s="113"/>
    </row>
    <row r="470" spans="1:4" s="112" customFormat="1" ht="13.5">
      <c r="A470" s="10"/>
      <c r="B470" s="10"/>
      <c r="C470" s="111"/>
      <c r="D470" s="113"/>
    </row>
    <row r="471" spans="1:4" s="112" customFormat="1" ht="13.5">
      <c r="A471" s="10"/>
      <c r="B471" s="10"/>
      <c r="C471" s="111"/>
      <c r="D471" s="113"/>
    </row>
    <row r="472" spans="1:4" s="112" customFormat="1" ht="13.5">
      <c r="A472" s="10"/>
      <c r="B472" s="10"/>
      <c r="C472" s="111"/>
      <c r="D472" s="113"/>
    </row>
    <row r="473" spans="1:4" s="112" customFormat="1" ht="13.5">
      <c r="A473" s="10"/>
      <c r="B473" s="10"/>
      <c r="C473" s="111"/>
      <c r="D473" s="113"/>
    </row>
    <row r="474" spans="1:4" s="112" customFormat="1" ht="13.5">
      <c r="A474" s="10"/>
      <c r="B474" s="10"/>
      <c r="C474" s="111"/>
      <c r="D474" s="113"/>
    </row>
    <row r="475" spans="1:4" s="112" customFormat="1" ht="13.5">
      <c r="A475" s="10"/>
      <c r="B475" s="10"/>
      <c r="C475" s="111"/>
      <c r="D475" s="113"/>
    </row>
    <row r="476" spans="1:4" s="112" customFormat="1" ht="13.5">
      <c r="A476" s="10"/>
      <c r="B476" s="10"/>
      <c r="C476" s="111"/>
      <c r="D476" s="113"/>
    </row>
    <row r="477" spans="1:4" s="112" customFormat="1" ht="13.5">
      <c r="A477" s="10"/>
      <c r="B477" s="10"/>
      <c r="C477" s="111"/>
      <c r="D477" s="113"/>
    </row>
    <row r="478" spans="1:4" s="112" customFormat="1" ht="13.5">
      <c r="A478" s="10"/>
      <c r="B478" s="10"/>
      <c r="C478" s="111"/>
      <c r="D478" s="113"/>
    </row>
    <row r="479" spans="1:4" s="112" customFormat="1" ht="13.5">
      <c r="A479" s="10"/>
      <c r="B479" s="10"/>
      <c r="C479" s="111"/>
      <c r="D479" s="113"/>
    </row>
    <row r="480" spans="1:4" s="112" customFormat="1" ht="13.5">
      <c r="A480" s="10"/>
      <c r="B480" s="10"/>
      <c r="C480" s="111"/>
      <c r="D480" s="113"/>
    </row>
    <row r="481" spans="1:4" s="112" customFormat="1" ht="13.5">
      <c r="A481" s="10"/>
      <c r="B481" s="10"/>
      <c r="C481" s="111"/>
      <c r="D481" s="113"/>
    </row>
    <row r="482" spans="1:4" s="112" customFormat="1" ht="13.5">
      <c r="A482" s="10"/>
      <c r="B482" s="10"/>
      <c r="C482" s="111"/>
      <c r="D482" s="113"/>
    </row>
    <row r="483" spans="1:4" s="112" customFormat="1" ht="13.5">
      <c r="A483" s="10"/>
      <c r="B483" s="10"/>
      <c r="C483" s="111"/>
      <c r="D483" s="113"/>
    </row>
    <row r="484" spans="1:4" s="112" customFormat="1" ht="13.5">
      <c r="A484" s="10"/>
      <c r="B484" s="10"/>
      <c r="C484" s="111"/>
      <c r="D484" s="113"/>
    </row>
    <row r="485" spans="1:4" s="112" customFormat="1" ht="13.5">
      <c r="A485" s="10"/>
      <c r="B485" s="10"/>
      <c r="C485" s="111"/>
      <c r="D485" s="113"/>
    </row>
    <row r="486" spans="1:4" s="112" customFormat="1" ht="13.5">
      <c r="A486" s="10"/>
      <c r="B486" s="10"/>
      <c r="C486" s="111"/>
      <c r="D486" s="113"/>
    </row>
    <row r="487" spans="1:4" s="112" customFormat="1" ht="13.5">
      <c r="A487" s="10"/>
      <c r="B487" s="10"/>
      <c r="C487" s="111"/>
      <c r="D487" s="113"/>
    </row>
    <row r="488" spans="1:4" s="112" customFormat="1" ht="13.5">
      <c r="A488" s="10"/>
      <c r="B488" s="10"/>
      <c r="C488" s="111"/>
      <c r="D488" s="113"/>
    </row>
    <row r="489" spans="1:4" s="112" customFormat="1" ht="13.5">
      <c r="A489" s="10"/>
      <c r="B489" s="10"/>
      <c r="C489" s="111"/>
      <c r="D489" s="113"/>
    </row>
    <row r="490" spans="1:4" s="112" customFormat="1" ht="13.5">
      <c r="A490" s="10"/>
      <c r="B490" s="10"/>
      <c r="C490" s="111"/>
      <c r="D490" s="113"/>
    </row>
    <row r="491" spans="1:4" s="112" customFormat="1" ht="13.5">
      <c r="A491" s="10"/>
      <c r="B491" s="10"/>
      <c r="C491" s="111"/>
      <c r="D491" s="113"/>
    </row>
    <row r="492" spans="1:4" s="112" customFormat="1" ht="13.5">
      <c r="A492" s="10"/>
      <c r="B492" s="10"/>
      <c r="C492" s="111"/>
      <c r="D492" s="113"/>
    </row>
    <row r="493" spans="1:4" s="112" customFormat="1" ht="13.5">
      <c r="A493" s="10"/>
      <c r="B493" s="10"/>
      <c r="C493" s="111"/>
      <c r="D493" s="113"/>
    </row>
    <row r="494" spans="1:4" s="112" customFormat="1" ht="13.5">
      <c r="A494" s="10"/>
      <c r="B494" s="10"/>
      <c r="C494" s="111"/>
      <c r="D494" s="113"/>
    </row>
    <row r="495" spans="1:4" s="112" customFormat="1" ht="13.5">
      <c r="A495" s="10"/>
      <c r="B495" s="10"/>
      <c r="C495" s="111"/>
      <c r="D495" s="113"/>
    </row>
    <row r="496" spans="1:4" s="112" customFormat="1" ht="13.5">
      <c r="A496" s="10"/>
      <c r="B496" s="10"/>
      <c r="C496" s="111"/>
      <c r="D496" s="113"/>
    </row>
    <row r="497" spans="1:4" s="112" customFormat="1" ht="13.5">
      <c r="A497" s="10"/>
      <c r="B497" s="10"/>
      <c r="C497" s="111"/>
      <c r="D497" s="113"/>
    </row>
    <row r="498" spans="1:4" s="112" customFormat="1" ht="13.5">
      <c r="A498" s="10"/>
      <c r="B498" s="10"/>
      <c r="C498" s="111"/>
      <c r="D498" s="113"/>
    </row>
    <row r="499" spans="1:4" s="112" customFormat="1" ht="13.5">
      <c r="A499" s="10"/>
      <c r="B499" s="10"/>
      <c r="C499" s="111"/>
      <c r="D499" s="113"/>
    </row>
    <row r="500" spans="1:4" s="112" customFormat="1" ht="13.5">
      <c r="A500" s="10"/>
      <c r="B500" s="10"/>
      <c r="C500" s="111"/>
      <c r="D500" s="113"/>
    </row>
    <row r="501" spans="1:4" s="112" customFormat="1" ht="13.5">
      <c r="A501" s="10"/>
      <c r="B501" s="10"/>
      <c r="C501" s="111"/>
      <c r="D501" s="113"/>
    </row>
    <row r="502" spans="1:4" s="112" customFormat="1" ht="13.5">
      <c r="A502" s="10"/>
      <c r="B502" s="10"/>
      <c r="C502" s="111"/>
      <c r="D502" s="113"/>
    </row>
    <row r="503" spans="1:4" s="112" customFormat="1" ht="13.5">
      <c r="A503" s="10"/>
      <c r="B503" s="10"/>
      <c r="C503" s="111"/>
      <c r="D503" s="113"/>
    </row>
    <row r="504" spans="1:4" s="112" customFormat="1" ht="13.5">
      <c r="A504" s="10"/>
      <c r="B504" s="10"/>
      <c r="C504" s="111"/>
      <c r="D504" s="113"/>
    </row>
    <row r="505" spans="1:4" s="112" customFormat="1" ht="13.5">
      <c r="A505" s="10"/>
      <c r="B505" s="10"/>
      <c r="C505" s="111"/>
      <c r="D505" s="113"/>
    </row>
    <row r="506" spans="1:4" s="112" customFormat="1" ht="13.5">
      <c r="A506" s="10"/>
      <c r="B506" s="10"/>
      <c r="C506" s="111"/>
      <c r="D506" s="113"/>
    </row>
    <row r="507" spans="1:4" s="112" customFormat="1" ht="13.5">
      <c r="A507" s="10"/>
      <c r="B507" s="10"/>
      <c r="C507" s="111"/>
      <c r="D507" s="113"/>
    </row>
    <row r="508" spans="1:4" s="112" customFormat="1" ht="13.5">
      <c r="A508" s="10"/>
      <c r="B508" s="10"/>
      <c r="C508" s="111"/>
      <c r="D508" s="113"/>
    </row>
    <row r="509" spans="1:4" s="112" customFormat="1" ht="13.5">
      <c r="A509" s="10"/>
      <c r="B509" s="10"/>
      <c r="C509" s="111"/>
      <c r="D509" s="113"/>
    </row>
    <row r="510" spans="1:4" s="112" customFormat="1" ht="13.5">
      <c r="A510" s="10"/>
      <c r="B510" s="10"/>
      <c r="C510" s="111"/>
      <c r="D510" s="113"/>
    </row>
    <row r="511" spans="1:4" s="112" customFormat="1" ht="13.5">
      <c r="A511" s="10"/>
      <c r="B511" s="10"/>
      <c r="C511" s="111"/>
      <c r="D511" s="113"/>
    </row>
    <row r="512" spans="1:4" s="112" customFormat="1" ht="13.5">
      <c r="A512" s="10"/>
      <c r="B512" s="10"/>
      <c r="C512" s="111"/>
      <c r="D512" s="113"/>
    </row>
    <row r="513" spans="1:4" s="112" customFormat="1" ht="13.5">
      <c r="A513" s="10"/>
      <c r="B513" s="10"/>
      <c r="C513" s="111"/>
      <c r="D513" s="113"/>
    </row>
    <row r="514" spans="1:4" s="112" customFormat="1" ht="13.5">
      <c r="A514" s="10"/>
      <c r="B514" s="10"/>
      <c r="C514" s="111"/>
      <c r="D514" s="113"/>
    </row>
    <row r="515" spans="1:4" s="112" customFormat="1" ht="13.5">
      <c r="A515" s="10"/>
      <c r="B515" s="10"/>
      <c r="C515" s="111"/>
      <c r="D515" s="113"/>
    </row>
    <row r="516" spans="1:4" s="112" customFormat="1" ht="13.5">
      <c r="A516" s="10"/>
      <c r="B516" s="10"/>
      <c r="C516" s="111"/>
      <c r="D516" s="113"/>
    </row>
    <row r="517" spans="1:4" s="112" customFormat="1" ht="13.5">
      <c r="A517" s="10"/>
      <c r="B517" s="10"/>
      <c r="C517" s="111"/>
      <c r="D517" s="113"/>
    </row>
    <row r="518" spans="1:4" s="112" customFormat="1" ht="13.5">
      <c r="A518" s="10"/>
      <c r="B518" s="10"/>
      <c r="C518" s="111"/>
      <c r="D518" s="113"/>
    </row>
    <row r="519" spans="1:4" s="112" customFormat="1" ht="13.5">
      <c r="A519" s="10"/>
      <c r="B519" s="10"/>
      <c r="C519" s="111"/>
      <c r="D519" s="113"/>
    </row>
    <row r="520" spans="1:4" s="112" customFormat="1" ht="13.5">
      <c r="A520" s="10"/>
      <c r="B520" s="10"/>
      <c r="C520" s="111"/>
      <c r="D520" s="113"/>
    </row>
    <row r="521" spans="1:4" s="112" customFormat="1" ht="13.5">
      <c r="A521" s="10"/>
      <c r="B521" s="10"/>
      <c r="C521" s="111"/>
      <c r="D521" s="113"/>
    </row>
    <row r="522" spans="1:4" s="112" customFormat="1" ht="13.5">
      <c r="A522" s="10"/>
      <c r="B522" s="10"/>
      <c r="C522" s="111"/>
      <c r="D522" s="113"/>
    </row>
    <row r="523" spans="1:4" s="112" customFormat="1" ht="13.5">
      <c r="A523" s="10"/>
      <c r="B523" s="10"/>
      <c r="C523" s="111"/>
      <c r="D523" s="113"/>
    </row>
    <row r="524" spans="1:4" s="112" customFormat="1" ht="13.5">
      <c r="A524" s="10"/>
      <c r="B524" s="10"/>
      <c r="C524" s="111"/>
      <c r="D524" s="113"/>
    </row>
    <row r="525" spans="1:4" s="112" customFormat="1" ht="13.5">
      <c r="A525" s="10"/>
      <c r="B525" s="10"/>
      <c r="C525" s="111"/>
      <c r="D525" s="113"/>
    </row>
    <row r="526" spans="1:4" s="112" customFormat="1" ht="13.5">
      <c r="A526" s="10"/>
      <c r="B526" s="10"/>
      <c r="C526" s="111"/>
      <c r="D526" s="113"/>
    </row>
    <row r="527" spans="1:4" s="112" customFormat="1" ht="13.5">
      <c r="A527" s="10"/>
      <c r="B527" s="10"/>
      <c r="C527" s="111"/>
      <c r="D527" s="113"/>
    </row>
    <row r="528" spans="1:4" s="112" customFormat="1" ht="13.5">
      <c r="A528" s="10"/>
      <c r="B528" s="10"/>
      <c r="C528" s="111"/>
      <c r="D528" s="113"/>
    </row>
    <row r="529" spans="1:4" s="112" customFormat="1" ht="13.5">
      <c r="A529" s="10"/>
      <c r="B529" s="10"/>
      <c r="C529" s="111"/>
      <c r="D529" s="113"/>
    </row>
    <row r="530" spans="1:4" s="112" customFormat="1" ht="13.5">
      <c r="A530" s="10"/>
      <c r="B530" s="10"/>
      <c r="C530" s="111"/>
      <c r="D530" s="113"/>
    </row>
    <row r="531" spans="1:4" s="112" customFormat="1" ht="13.5">
      <c r="A531" s="10"/>
      <c r="B531" s="10"/>
      <c r="C531" s="111"/>
      <c r="D531" s="113"/>
    </row>
    <row r="532" spans="1:4" s="112" customFormat="1" ht="13.5">
      <c r="A532" s="10"/>
      <c r="B532" s="10"/>
      <c r="C532" s="111"/>
      <c r="D532" s="113"/>
    </row>
    <row r="533" spans="1:4" s="112" customFormat="1" ht="13.5">
      <c r="A533" s="10"/>
      <c r="B533" s="10"/>
      <c r="C533" s="111"/>
      <c r="D533" s="113"/>
    </row>
    <row r="534" spans="1:4" s="112" customFormat="1" ht="13.5">
      <c r="A534" s="10"/>
      <c r="B534" s="10"/>
      <c r="C534" s="111"/>
      <c r="D534" s="113"/>
    </row>
    <row r="535" spans="1:4" s="112" customFormat="1" ht="13.5">
      <c r="A535" s="10"/>
      <c r="B535" s="10"/>
      <c r="C535" s="111"/>
      <c r="D535" s="113"/>
    </row>
    <row r="536" spans="1:4" s="112" customFormat="1" ht="13.5">
      <c r="A536" s="10"/>
      <c r="B536" s="10"/>
      <c r="C536" s="111"/>
      <c r="D536" s="113"/>
    </row>
    <row r="537" spans="1:4" s="112" customFormat="1" ht="13.5">
      <c r="A537" s="10"/>
      <c r="B537" s="10"/>
      <c r="C537" s="111"/>
      <c r="D537" s="113"/>
    </row>
    <row r="538" spans="1:4" s="112" customFormat="1" ht="13.5">
      <c r="A538" s="10"/>
      <c r="B538" s="10"/>
      <c r="C538" s="111"/>
      <c r="D538" s="113"/>
    </row>
    <row r="539" spans="1:4" s="112" customFormat="1" ht="13.5">
      <c r="A539" s="10"/>
      <c r="B539" s="10"/>
      <c r="C539" s="111"/>
      <c r="D539" s="113"/>
    </row>
    <row r="540" spans="1:4" s="112" customFormat="1" ht="13.5">
      <c r="A540" s="10"/>
      <c r="B540" s="10"/>
      <c r="C540" s="111"/>
      <c r="D540" s="113"/>
    </row>
    <row r="541" spans="1:4" s="112" customFormat="1" ht="13.5">
      <c r="A541" s="10"/>
      <c r="B541" s="10"/>
      <c r="C541" s="111"/>
      <c r="D541" s="113"/>
    </row>
    <row r="542" spans="1:4" s="112" customFormat="1" ht="13.5">
      <c r="A542" s="10"/>
      <c r="B542" s="10"/>
      <c r="C542" s="111"/>
      <c r="D542" s="113"/>
    </row>
    <row r="543" spans="1:4" s="112" customFormat="1" ht="13.5">
      <c r="A543" s="10"/>
      <c r="B543" s="10"/>
      <c r="C543" s="111"/>
      <c r="D543" s="113"/>
    </row>
    <row r="544" spans="1:4" s="112" customFormat="1" ht="13.5">
      <c r="A544" s="10"/>
      <c r="B544" s="10"/>
      <c r="C544" s="111"/>
      <c r="D544" s="113"/>
    </row>
    <row r="545" spans="1:4" s="112" customFormat="1" ht="13.5">
      <c r="A545" s="10"/>
      <c r="B545" s="10"/>
      <c r="C545" s="111"/>
      <c r="D545" s="113"/>
    </row>
    <row r="546" spans="1:4" s="112" customFormat="1" ht="13.5">
      <c r="A546" s="10"/>
      <c r="B546" s="10"/>
      <c r="C546" s="111"/>
      <c r="D546" s="113"/>
    </row>
    <row r="547" spans="1:4" s="112" customFormat="1" ht="13.5">
      <c r="A547" s="10"/>
      <c r="B547" s="10"/>
      <c r="C547" s="111"/>
      <c r="D547" s="113"/>
    </row>
    <row r="548" spans="1:4" s="112" customFormat="1" ht="13.5">
      <c r="A548" s="10"/>
      <c r="B548" s="10"/>
      <c r="C548" s="111"/>
      <c r="D548" s="113"/>
    </row>
    <row r="549" spans="1:4" s="112" customFormat="1" ht="13.5">
      <c r="A549" s="10"/>
      <c r="B549" s="10"/>
      <c r="C549" s="111"/>
      <c r="D549" s="113"/>
    </row>
    <row r="550" spans="1:4" s="112" customFormat="1" ht="13.5">
      <c r="A550" s="10"/>
      <c r="B550" s="10"/>
      <c r="C550" s="111"/>
      <c r="D550" s="113"/>
    </row>
    <row r="551" spans="1:4" s="112" customFormat="1" ht="13.5">
      <c r="A551" s="10"/>
      <c r="B551" s="10"/>
      <c r="C551" s="111"/>
      <c r="D551" s="113"/>
    </row>
    <row r="552" spans="1:4" s="112" customFormat="1" ht="13.5">
      <c r="A552" s="10"/>
      <c r="B552" s="10"/>
      <c r="C552" s="111"/>
      <c r="D552" s="113"/>
    </row>
    <row r="553" spans="1:4" s="112" customFormat="1" ht="13.5">
      <c r="A553" s="10"/>
      <c r="B553" s="10"/>
      <c r="C553" s="111"/>
      <c r="D553" s="113"/>
    </row>
    <row r="554" spans="1:4" s="112" customFormat="1" ht="13.5">
      <c r="A554" s="10"/>
      <c r="B554" s="10"/>
      <c r="C554" s="111"/>
      <c r="D554" s="113"/>
    </row>
    <row r="555" spans="1:4" s="112" customFormat="1" ht="13.5">
      <c r="A555" s="10"/>
      <c r="B555" s="10"/>
      <c r="C555" s="111"/>
      <c r="D555" s="113"/>
    </row>
    <row r="556" spans="1:4" s="112" customFormat="1" ht="13.5">
      <c r="A556" s="10"/>
      <c r="B556" s="10"/>
      <c r="C556" s="111"/>
      <c r="D556" s="113"/>
    </row>
    <row r="557" spans="1:4" s="112" customFormat="1" ht="13.5">
      <c r="A557" s="10"/>
      <c r="B557" s="10"/>
      <c r="C557" s="111"/>
      <c r="D557" s="113"/>
    </row>
    <row r="558" spans="1:4" s="112" customFormat="1" ht="13.5">
      <c r="A558" s="10"/>
      <c r="B558" s="10"/>
      <c r="C558" s="111"/>
      <c r="D558" s="113"/>
    </row>
    <row r="559" spans="1:4" s="112" customFormat="1" ht="13.5">
      <c r="A559" s="10"/>
      <c r="B559" s="10"/>
      <c r="C559" s="111"/>
      <c r="D559" s="113"/>
    </row>
    <row r="560" spans="1:4" s="112" customFormat="1" ht="13.5">
      <c r="A560" s="10"/>
      <c r="B560" s="10"/>
      <c r="C560" s="111"/>
      <c r="D560" s="113"/>
    </row>
    <row r="561" spans="1:4" s="112" customFormat="1" ht="13.5">
      <c r="A561" s="10"/>
      <c r="B561" s="10"/>
      <c r="C561" s="111"/>
      <c r="D561" s="113"/>
    </row>
    <row r="562" spans="1:4" s="112" customFormat="1" ht="13.5">
      <c r="A562" s="10"/>
      <c r="B562" s="10"/>
      <c r="C562" s="111"/>
      <c r="D562" s="113"/>
    </row>
    <row r="563" spans="1:4" s="112" customFormat="1" ht="13.5">
      <c r="A563" s="10"/>
      <c r="B563" s="10"/>
      <c r="C563" s="111"/>
      <c r="D563" s="113"/>
    </row>
    <row r="564" spans="1:4" s="112" customFormat="1" ht="13.5">
      <c r="A564" s="10"/>
      <c r="B564" s="10"/>
      <c r="C564" s="111"/>
      <c r="D564" s="113"/>
    </row>
    <row r="565" spans="1:4" s="112" customFormat="1" ht="13.5">
      <c r="A565" s="10"/>
      <c r="B565" s="10"/>
      <c r="C565" s="111"/>
      <c r="D565" s="113"/>
    </row>
    <row r="566" spans="1:4" s="112" customFormat="1" ht="13.5">
      <c r="A566" s="10"/>
      <c r="B566" s="10"/>
      <c r="C566" s="111"/>
      <c r="D566" s="113"/>
    </row>
    <row r="567" spans="1:4" s="112" customFormat="1" ht="13.5">
      <c r="A567" s="10"/>
      <c r="B567" s="10"/>
      <c r="C567" s="111"/>
      <c r="D567" s="113"/>
    </row>
    <row r="568" spans="1:4" s="112" customFormat="1" ht="13.5">
      <c r="A568" s="10"/>
      <c r="B568" s="10"/>
      <c r="C568" s="111"/>
      <c r="D568" s="113"/>
    </row>
    <row r="569" spans="1:4" s="112" customFormat="1" ht="13.5">
      <c r="A569" s="10"/>
      <c r="B569" s="10"/>
      <c r="C569" s="111"/>
      <c r="D569" s="113"/>
    </row>
    <row r="570" spans="1:4" s="112" customFormat="1" ht="13.5">
      <c r="A570" s="10"/>
      <c r="B570" s="10"/>
      <c r="C570" s="111"/>
      <c r="D570" s="113"/>
    </row>
    <row r="571" spans="1:4" s="112" customFormat="1" ht="13.5">
      <c r="A571" s="10"/>
      <c r="B571" s="10"/>
      <c r="C571" s="111"/>
      <c r="D571" s="113"/>
    </row>
    <row r="572" spans="1:4" s="112" customFormat="1" ht="13.5">
      <c r="A572" s="10"/>
      <c r="B572" s="10"/>
      <c r="C572" s="111"/>
      <c r="D572" s="113"/>
    </row>
    <row r="573" spans="1:4" s="112" customFormat="1" ht="13.5">
      <c r="A573" s="10"/>
      <c r="B573" s="10"/>
      <c r="C573" s="111"/>
      <c r="D573" s="113"/>
    </row>
    <row r="574" spans="1:4" s="112" customFormat="1" ht="13.5">
      <c r="A574" s="10"/>
      <c r="B574" s="10"/>
      <c r="C574" s="111"/>
      <c r="D574" s="113"/>
    </row>
    <row r="575" spans="1:4" s="112" customFormat="1" ht="13.5">
      <c r="A575" s="10"/>
      <c r="B575" s="10"/>
      <c r="C575" s="111"/>
      <c r="D575" s="113"/>
    </row>
    <row r="576" spans="1:4" s="112" customFormat="1" ht="13.5">
      <c r="A576" s="10"/>
      <c r="B576" s="10"/>
      <c r="C576" s="111"/>
      <c r="D576" s="113"/>
    </row>
    <row r="577" spans="1:4" s="112" customFormat="1" ht="13.5">
      <c r="A577" s="10"/>
      <c r="B577" s="10"/>
      <c r="C577" s="111"/>
      <c r="D577" s="113"/>
    </row>
    <row r="578" spans="1:4" s="112" customFormat="1" ht="13.5">
      <c r="A578" s="10"/>
      <c r="B578" s="10"/>
      <c r="C578" s="111"/>
      <c r="D578" s="113"/>
    </row>
    <row r="579" spans="1:4" s="112" customFormat="1" ht="13.5">
      <c r="A579" s="10"/>
      <c r="B579" s="10"/>
      <c r="C579" s="111"/>
      <c r="D579" s="113"/>
    </row>
    <row r="580" spans="1:4" s="112" customFormat="1" ht="13.5">
      <c r="A580" s="10"/>
      <c r="B580" s="10"/>
      <c r="C580" s="111"/>
      <c r="D580" s="113"/>
    </row>
    <row r="581" spans="1:4" s="112" customFormat="1" ht="13.5">
      <c r="A581" s="10"/>
      <c r="B581" s="10"/>
      <c r="C581" s="111"/>
      <c r="D581" s="113"/>
    </row>
    <row r="582" spans="1:4" s="112" customFormat="1" ht="13.5">
      <c r="A582" s="10"/>
      <c r="B582" s="10"/>
      <c r="C582" s="111"/>
      <c r="D582" s="113"/>
    </row>
    <row r="583" spans="1:4" s="112" customFormat="1" ht="13.5">
      <c r="A583" s="10"/>
      <c r="B583" s="10"/>
      <c r="C583" s="111"/>
      <c r="D583" s="113"/>
    </row>
    <row r="584" spans="1:4" s="112" customFormat="1" ht="13.5">
      <c r="A584" s="10"/>
      <c r="B584" s="10"/>
      <c r="C584" s="111"/>
      <c r="D584" s="113"/>
    </row>
    <row r="585" spans="1:4" s="112" customFormat="1" ht="13.5">
      <c r="A585" s="10"/>
      <c r="B585" s="10"/>
      <c r="C585" s="111"/>
      <c r="D585" s="113"/>
    </row>
    <row r="586" spans="1:4" s="112" customFormat="1" ht="13.5">
      <c r="A586" s="10"/>
      <c r="B586" s="10"/>
      <c r="C586" s="111"/>
      <c r="D586" s="113"/>
    </row>
    <row r="587" spans="1:4" s="112" customFormat="1" ht="13.5">
      <c r="A587" s="10"/>
      <c r="B587" s="10"/>
      <c r="C587" s="111"/>
      <c r="D587" s="113"/>
    </row>
    <row r="588" spans="1:4" s="112" customFormat="1" ht="13.5">
      <c r="A588" s="10"/>
      <c r="B588" s="10"/>
      <c r="C588" s="111"/>
      <c r="D588" s="113"/>
    </row>
    <row r="589" spans="1:4" s="112" customFormat="1" ht="13.5">
      <c r="A589" s="10"/>
      <c r="B589" s="10"/>
      <c r="C589" s="111"/>
      <c r="D589" s="113"/>
    </row>
    <row r="590" spans="1:4" s="112" customFormat="1" ht="13.5">
      <c r="A590" s="10"/>
      <c r="B590" s="10"/>
      <c r="C590" s="111"/>
      <c r="D590" s="113"/>
    </row>
    <row r="591" spans="1:4" s="112" customFormat="1" ht="13.5">
      <c r="A591" s="10"/>
      <c r="B591" s="10"/>
      <c r="C591" s="111"/>
      <c r="D591" s="113"/>
    </row>
    <row r="592" spans="1:4" s="112" customFormat="1" ht="13.5">
      <c r="A592" s="10"/>
      <c r="B592" s="10"/>
      <c r="C592" s="111"/>
      <c r="D592" s="113"/>
    </row>
    <row r="593" spans="1:4" s="112" customFormat="1" ht="13.5">
      <c r="A593" s="10"/>
      <c r="B593" s="10"/>
      <c r="C593" s="111"/>
      <c r="D593" s="113"/>
    </row>
    <row r="594" spans="1:4" s="112" customFormat="1" ht="13.5">
      <c r="A594" s="10"/>
      <c r="B594" s="10"/>
      <c r="C594" s="111"/>
      <c r="D594" s="113"/>
    </row>
    <row r="595" spans="1:4" s="112" customFormat="1" ht="13.5">
      <c r="A595" s="10"/>
      <c r="B595" s="10"/>
      <c r="C595" s="111"/>
      <c r="D595" s="113"/>
    </row>
    <row r="596" spans="1:4" s="112" customFormat="1" ht="13.5">
      <c r="A596" s="10"/>
      <c r="B596" s="10"/>
      <c r="C596" s="111"/>
      <c r="D596" s="113"/>
    </row>
    <row r="597" spans="1:4" s="112" customFormat="1" ht="13.5">
      <c r="A597" s="10"/>
      <c r="B597" s="10"/>
      <c r="C597" s="111"/>
      <c r="D597" s="113"/>
    </row>
    <row r="598" spans="1:4" s="112" customFormat="1" ht="13.5">
      <c r="A598" s="10"/>
      <c r="B598" s="10"/>
      <c r="C598" s="111"/>
      <c r="D598" s="113"/>
    </row>
    <row r="599" spans="1:4" s="112" customFormat="1" ht="13.5">
      <c r="A599" s="10"/>
      <c r="B599" s="10"/>
      <c r="C599" s="111"/>
      <c r="D599" s="113"/>
    </row>
    <row r="600" spans="1:4" s="112" customFormat="1" ht="13.5">
      <c r="A600" s="10"/>
      <c r="B600" s="10"/>
      <c r="C600" s="111"/>
      <c r="D600" s="113"/>
    </row>
    <row r="601" spans="1:4" s="112" customFormat="1" ht="13.5">
      <c r="A601" s="10"/>
      <c r="B601" s="10"/>
      <c r="C601" s="111"/>
      <c r="D601" s="113"/>
    </row>
    <row r="602" spans="1:4" s="112" customFormat="1" ht="13.5">
      <c r="A602" s="10"/>
      <c r="B602" s="10"/>
      <c r="C602" s="111"/>
      <c r="D602" s="113"/>
    </row>
    <row r="603" spans="1:4" s="112" customFormat="1" ht="13.5">
      <c r="A603" s="10"/>
      <c r="B603" s="10"/>
      <c r="C603" s="111"/>
      <c r="D603" s="113"/>
    </row>
    <row r="604" spans="1:4" s="112" customFormat="1" ht="13.5">
      <c r="A604" s="10"/>
      <c r="B604" s="10"/>
      <c r="C604" s="111"/>
      <c r="D604" s="113"/>
    </row>
    <row r="605" spans="1:4" s="112" customFormat="1" ht="13.5">
      <c r="A605" s="10"/>
      <c r="B605" s="10"/>
      <c r="C605" s="111"/>
      <c r="D605" s="113"/>
    </row>
    <row r="606" spans="1:4" s="112" customFormat="1" ht="13.5">
      <c r="A606" s="10"/>
      <c r="B606" s="10"/>
      <c r="C606" s="111"/>
      <c r="D606" s="113"/>
    </row>
    <row r="607" spans="1:4" s="112" customFormat="1" ht="13.5">
      <c r="A607" s="10"/>
      <c r="B607" s="10"/>
      <c r="C607" s="111"/>
      <c r="D607" s="113"/>
    </row>
    <row r="608" spans="1:4" s="112" customFormat="1" ht="13.5">
      <c r="A608" s="10"/>
      <c r="B608" s="10"/>
      <c r="C608" s="111"/>
      <c r="D608" s="113"/>
    </row>
    <row r="609" spans="1:4" s="112" customFormat="1" ht="13.5">
      <c r="A609" s="10"/>
      <c r="B609" s="10"/>
      <c r="C609" s="111"/>
      <c r="D609" s="113"/>
    </row>
    <row r="610" spans="1:4" s="112" customFormat="1" ht="13.5">
      <c r="A610" s="10"/>
      <c r="B610" s="10"/>
      <c r="C610" s="111"/>
      <c r="D610" s="113"/>
    </row>
    <row r="611" spans="1:4" s="112" customFormat="1" ht="13.5">
      <c r="A611" s="10"/>
      <c r="B611" s="10"/>
      <c r="C611" s="111"/>
      <c r="D611" s="113"/>
    </row>
    <row r="612" spans="1:4" s="112" customFormat="1" ht="13.5">
      <c r="A612" s="10"/>
      <c r="B612" s="10"/>
      <c r="C612" s="111"/>
      <c r="D612" s="113"/>
    </row>
    <row r="613" spans="1:4" s="112" customFormat="1" ht="13.5">
      <c r="A613" s="10"/>
      <c r="B613" s="10"/>
      <c r="C613" s="111"/>
      <c r="D613" s="113"/>
    </row>
    <row r="614" spans="1:4" s="112" customFormat="1" ht="13.5">
      <c r="A614" s="10"/>
      <c r="B614" s="10"/>
      <c r="C614" s="111"/>
      <c r="D614" s="113"/>
    </row>
    <row r="615" spans="1:4" s="112" customFormat="1" ht="13.5">
      <c r="A615" s="10"/>
      <c r="B615" s="10"/>
      <c r="C615" s="111"/>
      <c r="D615" s="113"/>
    </row>
    <row r="616" spans="1:4" s="112" customFormat="1" ht="13.5">
      <c r="A616" s="10"/>
      <c r="B616" s="10"/>
      <c r="C616" s="111"/>
      <c r="D616" s="113"/>
    </row>
    <row r="617" spans="1:4" s="112" customFormat="1" ht="13.5">
      <c r="A617" s="10"/>
      <c r="B617" s="10"/>
      <c r="C617" s="111"/>
      <c r="D617" s="113"/>
    </row>
    <row r="618" spans="1:4" s="112" customFormat="1" ht="13.5">
      <c r="A618" s="10"/>
      <c r="B618" s="10"/>
      <c r="C618" s="111"/>
      <c r="D618" s="113"/>
    </row>
    <row r="619" spans="1:4" s="112" customFormat="1" ht="13.5">
      <c r="A619" s="10"/>
      <c r="B619" s="10"/>
      <c r="C619" s="111"/>
      <c r="D619" s="113"/>
    </row>
    <row r="620" spans="1:4" s="112" customFormat="1" ht="13.5">
      <c r="A620" s="10"/>
      <c r="B620" s="10"/>
      <c r="C620" s="111"/>
      <c r="D620" s="113"/>
    </row>
    <row r="621" spans="1:4" s="112" customFormat="1" ht="13.5">
      <c r="A621" s="10"/>
      <c r="B621" s="10"/>
      <c r="C621" s="111"/>
      <c r="D621" s="113"/>
    </row>
    <row r="622" spans="1:4" s="112" customFormat="1" ht="13.5">
      <c r="A622" s="10"/>
      <c r="B622" s="10"/>
      <c r="C622" s="111"/>
      <c r="D622" s="113"/>
    </row>
    <row r="623" spans="1:4" s="112" customFormat="1" ht="13.5">
      <c r="A623" s="10"/>
      <c r="B623" s="10"/>
      <c r="C623" s="111"/>
      <c r="D623" s="113"/>
    </row>
    <row r="624" spans="1:4" s="112" customFormat="1" ht="13.5">
      <c r="A624" s="10"/>
      <c r="B624" s="10"/>
      <c r="C624" s="111"/>
      <c r="D624" s="113"/>
    </row>
    <row r="625" spans="1:4" s="112" customFormat="1" ht="13.5">
      <c r="A625" s="10"/>
      <c r="B625" s="10"/>
      <c r="C625" s="111"/>
      <c r="D625" s="113"/>
    </row>
    <row r="626" spans="1:4" s="112" customFormat="1" ht="13.5">
      <c r="A626" s="10"/>
      <c r="B626" s="10"/>
      <c r="C626" s="111"/>
      <c r="D626" s="113"/>
    </row>
    <row r="627" spans="1:4" s="112" customFormat="1" ht="13.5">
      <c r="A627" s="10"/>
      <c r="B627" s="10"/>
      <c r="C627" s="111"/>
      <c r="D627" s="113"/>
    </row>
    <row r="628" spans="1:4" s="112" customFormat="1" ht="13.5">
      <c r="A628" s="10"/>
      <c r="B628" s="10"/>
      <c r="C628" s="111"/>
      <c r="D628" s="113"/>
    </row>
    <row r="629" spans="1:4" s="112" customFormat="1" ht="13.5">
      <c r="A629" s="10"/>
      <c r="B629" s="10"/>
      <c r="C629" s="111"/>
      <c r="D629" s="113"/>
    </row>
    <row r="630" spans="1:4" s="112" customFormat="1" ht="13.5">
      <c r="A630" s="10"/>
      <c r="B630" s="10"/>
      <c r="C630" s="111"/>
      <c r="D630" s="113"/>
    </row>
    <row r="631" spans="1:4" s="112" customFormat="1" ht="13.5">
      <c r="A631" s="10"/>
      <c r="B631" s="10"/>
      <c r="C631" s="111"/>
      <c r="D631" s="113"/>
    </row>
    <row r="632" spans="1:4" s="112" customFormat="1" ht="13.5">
      <c r="A632" s="10"/>
      <c r="B632" s="10"/>
      <c r="C632" s="111"/>
      <c r="D632" s="113"/>
    </row>
    <row r="633" spans="1:4" s="112" customFormat="1" ht="13.5">
      <c r="A633" s="10"/>
      <c r="B633" s="10"/>
      <c r="C633" s="111"/>
      <c r="D633" s="113"/>
    </row>
    <row r="634" spans="1:4" s="112" customFormat="1" ht="13.5">
      <c r="A634" s="10"/>
      <c r="B634" s="10"/>
      <c r="C634" s="111"/>
      <c r="D634" s="113"/>
    </row>
    <row r="635" spans="1:4" s="112" customFormat="1" ht="13.5">
      <c r="A635" s="10"/>
      <c r="B635" s="10"/>
      <c r="C635" s="111"/>
      <c r="D635" s="113"/>
    </row>
    <row r="636" spans="1:4" s="112" customFormat="1" ht="13.5">
      <c r="A636" s="10"/>
      <c r="B636" s="10"/>
      <c r="C636" s="111"/>
      <c r="D636" s="113"/>
    </row>
    <row r="637" spans="1:4" s="112" customFormat="1" ht="13.5">
      <c r="A637" s="10"/>
      <c r="B637" s="10"/>
      <c r="C637" s="111"/>
      <c r="D637" s="113"/>
    </row>
    <row r="638" spans="1:4" s="112" customFormat="1" ht="13.5">
      <c r="A638" s="10"/>
      <c r="B638" s="10"/>
      <c r="C638" s="111"/>
      <c r="D638" s="113"/>
    </row>
    <row r="639" spans="1:4" s="112" customFormat="1" ht="13.5">
      <c r="A639" s="10"/>
      <c r="B639" s="10"/>
      <c r="C639" s="111"/>
      <c r="D639" s="113"/>
    </row>
    <row r="640" spans="1:4" s="112" customFormat="1" ht="13.5">
      <c r="A640" s="10"/>
      <c r="B640" s="10"/>
      <c r="C640" s="111"/>
      <c r="D640" s="113"/>
    </row>
    <row r="641" spans="1:4" s="112" customFormat="1" ht="13.5">
      <c r="A641" s="10"/>
      <c r="B641" s="10"/>
      <c r="C641" s="111"/>
      <c r="D641" s="113"/>
    </row>
    <row r="642" spans="1:4" s="112" customFormat="1" ht="13.5">
      <c r="A642" s="10"/>
      <c r="B642" s="10"/>
      <c r="C642" s="111"/>
      <c r="D642" s="113"/>
    </row>
    <row r="643" spans="1:4" s="112" customFormat="1" ht="13.5">
      <c r="A643" s="10"/>
      <c r="B643" s="10"/>
      <c r="C643" s="111"/>
      <c r="D643" s="113"/>
    </row>
    <row r="644" spans="1:4" s="112" customFormat="1" ht="13.5">
      <c r="A644" s="10"/>
      <c r="B644" s="10"/>
      <c r="C644" s="111"/>
      <c r="D644" s="113"/>
    </row>
    <row r="645" spans="1:4" s="112" customFormat="1" ht="13.5">
      <c r="A645" s="10"/>
      <c r="B645" s="10"/>
      <c r="C645" s="111"/>
      <c r="D645" s="113"/>
    </row>
    <row r="646" spans="1:4" s="112" customFormat="1" ht="13.5">
      <c r="A646" s="10"/>
      <c r="B646" s="10"/>
      <c r="C646" s="111"/>
      <c r="D646" s="113"/>
    </row>
    <row r="647" spans="1:4" s="112" customFormat="1" ht="13.5">
      <c r="A647" s="10"/>
      <c r="B647" s="10"/>
      <c r="C647" s="111"/>
      <c r="D647" s="113"/>
    </row>
    <row r="648" spans="1:4" s="112" customFormat="1" ht="13.5">
      <c r="A648" s="10"/>
      <c r="B648" s="10"/>
      <c r="C648" s="111"/>
      <c r="D648" s="113"/>
    </row>
    <row r="649" spans="1:4" s="112" customFormat="1" ht="13.5">
      <c r="A649" s="10"/>
      <c r="B649" s="10"/>
      <c r="C649" s="111"/>
      <c r="D649" s="113"/>
    </row>
    <row r="650" spans="1:4" s="112" customFormat="1" ht="13.5">
      <c r="A650" s="10"/>
      <c r="B650" s="10"/>
      <c r="C650" s="111"/>
      <c r="D650" s="113"/>
    </row>
    <row r="651" spans="1:4" s="112" customFormat="1" ht="13.5">
      <c r="A651" s="10"/>
      <c r="B651" s="10"/>
      <c r="C651" s="111"/>
      <c r="D651" s="113"/>
    </row>
    <row r="652" spans="1:4" s="112" customFormat="1" ht="13.5">
      <c r="A652" s="10"/>
      <c r="B652" s="10"/>
      <c r="C652" s="111"/>
      <c r="D652" s="113"/>
    </row>
    <row r="653" spans="1:4" s="112" customFormat="1" ht="13.5">
      <c r="A653" s="10"/>
      <c r="B653" s="10"/>
      <c r="C653" s="111"/>
      <c r="D653" s="113"/>
    </row>
    <row r="654" spans="1:4" s="112" customFormat="1" ht="13.5">
      <c r="A654" s="10"/>
      <c r="B654" s="10"/>
      <c r="C654" s="111"/>
      <c r="D654" s="113"/>
    </row>
    <row r="655" spans="1:4" s="112" customFormat="1" ht="13.5">
      <c r="A655" s="10"/>
      <c r="B655" s="10"/>
      <c r="C655" s="111"/>
      <c r="D655" s="113"/>
    </row>
    <row r="656" spans="1:4" s="112" customFormat="1" ht="13.5">
      <c r="A656" s="10"/>
      <c r="B656" s="10"/>
      <c r="C656" s="111"/>
      <c r="D656" s="113"/>
    </row>
    <row r="657" spans="1:4" s="112" customFormat="1" ht="13.5">
      <c r="A657" s="10"/>
      <c r="B657" s="10"/>
      <c r="C657" s="111"/>
      <c r="D657" s="113"/>
    </row>
    <row r="658" spans="1:4" s="112" customFormat="1" ht="13.5">
      <c r="A658" s="10"/>
      <c r="B658" s="10"/>
      <c r="C658" s="111"/>
      <c r="D658" s="113"/>
    </row>
    <row r="659" spans="1:4" s="112" customFormat="1" ht="13.5">
      <c r="A659" s="10"/>
      <c r="B659" s="10"/>
      <c r="C659" s="111"/>
      <c r="D659" s="113"/>
    </row>
    <row r="660" spans="1:4" s="112" customFormat="1" ht="13.5">
      <c r="A660" s="10"/>
      <c r="B660" s="10"/>
      <c r="C660" s="111"/>
      <c r="D660" s="113"/>
    </row>
    <row r="661" spans="1:4" s="112" customFormat="1" ht="13.5">
      <c r="A661" s="10"/>
      <c r="B661" s="10"/>
      <c r="C661" s="111"/>
      <c r="D661" s="113"/>
    </row>
    <row r="662" spans="1:4" s="112" customFormat="1" ht="13.5">
      <c r="A662" s="10"/>
      <c r="B662" s="10"/>
      <c r="C662" s="111"/>
      <c r="D662" s="113"/>
    </row>
    <row r="663" spans="1:4" s="112" customFormat="1" ht="13.5">
      <c r="A663" s="10"/>
      <c r="B663" s="10"/>
      <c r="C663" s="111"/>
      <c r="D663" s="113"/>
    </row>
    <row r="664" spans="1:4" s="112" customFormat="1" ht="13.5">
      <c r="A664" s="10"/>
      <c r="B664" s="10"/>
      <c r="C664" s="111"/>
      <c r="D664" s="113"/>
    </row>
    <row r="665" spans="1:4" s="112" customFormat="1" ht="13.5">
      <c r="A665" s="10"/>
      <c r="B665" s="10"/>
      <c r="C665" s="111"/>
      <c r="D665" s="113"/>
    </row>
    <row r="666" spans="1:4" s="112" customFormat="1" ht="13.5">
      <c r="A666" s="10"/>
      <c r="B666" s="10"/>
      <c r="C666" s="111"/>
      <c r="D666" s="113"/>
    </row>
    <row r="667" spans="1:4" s="112" customFormat="1" ht="13.5">
      <c r="A667" s="10"/>
      <c r="B667" s="10"/>
      <c r="C667" s="111"/>
      <c r="D667" s="113"/>
    </row>
    <row r="668" spans="1:4" s="112" customFormat="1" ht="13.5">
      <c r="A668" s="10"/>
      <c r="B668" s="10"/>
      <c r="C668" s="111"/>
      <c r="D668" s="113"/>
    </row>
    <row r="669" spans="1:4" s="112" customFormat="1" ht="13.5">
      <c r="A669" s="10"/>
      <c r="B669" s="10"/>
      <c r="C669" s="111"/>
      <c r="D669" s="113"/>
    </row>
    <row r="670" spans="1:4" s="112" customFormat="1" ht="13.5">
      <c r="A670" s="10"/>
      <c r="B670" s="10"/>
      <c r="C670" s="111"/>
      <c r="D670" s="113"/>
    </row>
    <row r="671" spans="1:4" s="112" customFormat="1" ht="13.5">
      <c r="A671" s="10"/>
      <c r="B671" s="10"/>
      <c r="C671" s="111"/>
      <c r="D671" s="113"/>
    </row>
    <row r="672" spans="1:4" s="112" customFormat="1" ht="13.5">
      <c r="A672" s="10"/>
      <c r="B672" s="10"/>
      <c r="C672" s="111"/>
      <c r="D672" s="113"/>
    </row>
    <row r="673" spans="1:4" s="112" customFormat="1" ht="13.5">
      <c r="A673" s="10"/>
      <c r="B673" s="10"/>
      <c r="C673" s="111"/>
      <c r="D673" s="113"/>
    </row>
    <row r="674" spans="1:4" s="112" customFormat="1" ht="13.5">
      <c r="A674" s="10"/>
      <c r="B674" s="10"/>
      <c r="C674" s="111"/>
      <c r="D674" s="113"/>
    </row>
    <row r="675" spans="1:4" s="112" customFormat="1" ht="13.5">
      <c r="A675" s="10"/>
      <c r="B675" s="10"/>
      <c r="C675" s="111"/>
      <c r="D675" s="113"/>
    </row>
    <row r="676" spans="1:4" s="112" customFormat="1" ht="13.5">
      <c r="A676" s="10"/>
      <c r="B676" s="10"/>
      <c r="C676" s="111"/>
      <c r="D676" s="113"/>
    </row>
    <row r="677" spans="1:4" s="112" customFormat="1" ht="13.5">
      <c r="A677" s="10"/>
      <c r="B677" s="10"/>
      <c r="C677" s="111"/>
      <c r="D677" s="113"/>
    </row>
    <row r="678" spans="1:4" s="112" customFormat="1" ht="13.5">
      <c r="A678" s="10"/>
      <c r="B678" s="10"/>
      <c r="C678" s="111"/>
      <c r="D678" s="113"/>
    </row>
    <row r="679" spans="1:4" s="112" customFormat="1" ht="13.5">
      <c r="A679" s="10"/>
      <c r="B679" s="10"/>
      <c r="C679" s="111"/>
      <c r="D679" s="113"/>
    </row>
    <row r="680" spans="1:4" s="112" customFormat="1" ht="13.5">
      <c r="A680" s="10"/>
      <c r="B680" s="10"/>
      <c r="C680" s="111"/>
      <c r="D680" s="113"/>
    </row>
    <row r="681" spans="1:4" s="112" customFormat="1" ht="13.5">
      <c r="A681" s="10"/>
      <c r="B681" s="10"/>
      <c r="C681" s="111"/>
      <c r="D681" s="113"/>
    </row>
    <row r="682" spans="1:4" s="112" customFormat="1" ht="13.5">
      <c r="A682" s="10"/>
      <c r="B682" s="10"/>
      <c r="C682" s="111"/>
      <c r="D682" s="113"/>
    </row>
    <row r="683" spans="1:4" s="112" customFormat="1" ht="13.5">
      <c r="A683" s="10"/>
      <c r="B683" s="10"/>
      <c r="C683" s="111"/>
      <c r="D683" s="113"/>
    </row>
    <row r="684" spans="1:4" s="112" customFormat="1" ht="13.5">
      <c r="A684" s="10"/>
      <c r="B684" s="10"/>
      <c r="C684" s="111"/>
      <c r="D684" s="113"/>
    </row>
    <row r="685" spans="1:4" s="112" customFormat="1" ht="13.5">
      <c r="A685" s="10"/>
      <c r="B685" s="10"/>
      <c r="C685" s="111"/>
      <c r="D685" s="113"/>
    </row>
    <row r="686" spans="1:4" s="112" customFormat="1" ht="13.5">
      <c r="A686" s="10"/>
      <c r="B686" s="10"/>
      <c r="C686" s="111"/>
      <c r="D686" s="113"/>
    </row>
    <row r="687" spans="1:4" s="112" customFormat="1" ht="13.5">
      <c r="A687" s="10"/>
      <c r="B687" s="10"/>
      <c r="C687" s="111"/>
      <c r="D687" s="113"/>
    </row>
    <row r="688" spans="1:4" s="112" customFormat="1" ht="13.5">
      <c r="A688" s="10"/>
      <c r="B688" s="10"/>
      <c r="C688" s="111"/>
      <c r="D688" s="113"/>
    </row>
    <row r="689" spans="1:4" s="112" customFormat="1" ht="13.5">
      <c r="A689" s="10"/>
      <c r="B689" s="10"/>
      <c r="C689" s="111"/>
      <c r="D689" s="113"/>
    </row>
    <row r="690" spans="1:4" s="112" customFormat="1" ht="13.5">
      <c r="A690" s="10"/>
      <c r="B690" s="10"/>
      <c r="C690" s="111"/>
      <c r="D690" s="113"/>
    </row>
    <row r="691" spans="1:4" s="112" customFormat="1" ht="13.5">
      <c r="A691" s="10"/>
      <c r="B691" s="10"/>
      <c r="C691" s="111"/>
      <c r="D691" s="113"/>
    </row>
    <row r="692" spans="1:4" s="112" customFormat="1" ht="13.5">
      <c r="A692" s="10"/>
      <c r="B692" s="10"/>
      <c r="C692" s="111"/>
      <c r="D692" s="113"/>
    </row>
    <row r="693" spans="1:4" s="112" customFormat="1" ht="13.5">
      <c r="A693" s="10"/>
      <c r="B693" s="10"/>
      <c r="C693" s="111"/>
      <c r="D693" s="113"/>
    </row>
    <row r="694" spans="1:4" s="112" customFormat="1" ht="13.5">
      <c r="A694" s="10"/>
      <c r="B694" s="10"/>
      <c r="C694" s="111"/>
      <c r="D694" s="113"/>
    </row>
    <row r="695" spans="1:4" s="112" customFormat="1" ht="13.5">
      <c r="A695" s="10"/>
      <c r="B695" s="10"/>
      <c r="C695" s="111"/>
      <c r="D695" s="113"/>
    </row>
    <row r="696" spans="1:4" s="112" customFormat="1" ht="13.5">
      <c r="A696" s="10"/>
      <c r="B696" s="10"/>
      <c r="C696" s="111"/>
      <c r="D696" s="113"/>
    </row>
    <row r="697" spans="1:4" s="112" customFormat="1" ht="13.5">
      <c r="A697" s="10"/>
      <c r="B697" s="10"/>
      <c r="C697" s="111"/>
      <c r="D697" s="113"/>
    </row>
    <row r="698" spans="1:4" s="112" customFormat="1" ht="13.5">
      <c r="A698" s="10"/>
      <c r="B698" s="10"/>
      <c r="C698" s="111"/>
      <c r="D698" s="113"/>
    </row>
    <row r="699" spans="1:4" s="112" customFormat="1" ht="13.5">
      <c r="A699" s="10"/>
      <c r="B699" s="10"/>
      <c r="C699" s="111"/>
      <c r="D699" s="113"/>
    </row>
    <row r="700" spans="1:4" s="112" customFormat="1" ht="13.5">
      <c r="A700" s="10"/>
      <c r="B700" s="10"/>
      <c r="C700" s="111"/>
      <c r="D700" s="113"/>
    </row>
    <row r="701" spans="1:4" s="112" customFormat="1" ht="13.5">
      <c r="A701" s="10"/>
      <c r="B701" s="10"/>
      <c r="C701" s="111"/>
      <c r="D701" s="113"/>
    </row>
    <row r="702" spans="1:4" s="112" customFormat="1" ht="13.5">
      <c r="A702" s="10"/>
      <c r="B702" s="10"/>
      <c r="C702" s="111"/>
      <c r="D702" s="113"/>
    </row>
    <row r="703" spans="1:4" s="112" customFormat="1" ht="13.5">
      <c r="A703" s="10"/>
      <c r="B703" s="10"/>
      <c r="C703" s="111"/>
      <c r="D703" s="113"/>
    </row>
    <row r="704" spans="1:4" s="112" customFormat="1" ht="13.5">
      <c r="A704" s="10"/>
      <c r="B704" s="10"/>
      <c r="C704" s="111"/>
      <c r="D704" s="113"/>
    </row>
    <row r="705" spans="1:4" s="112" customFormat="1" ht="13.5">
      <c r="A705" s="10"/>
      <c r="B705" s="10"/>
      <c r="C705" s="111"/>
      <c r="D705" s="113"/>
    </row>
    <row r="706" spans="1:4" s="112" customFormat="1" ht="13.5">
      <c r="A706" s="10"/>
      <c r="B706" s="10"/>
      <c r="C706" s="111"/>
      <c r="D706" s="113"/>
    </row>
    <row r="707" spans="1:4" s="112" customFormat="1" ht="13.5">
      <c r="A707" s="10"/>
      <c r="B707" s="10"/>
      <c r="C707" s="111"/>
      <c r="D707" s="113"/>
    </row>
    <row r="708" spans="1:4" s="112" customFormat="1" ht="13.5">
      <c r="A708" s="10"/>
      <c r="B708" s="10"/>
      <c r="C708" s="111"/>
      <c r="D708" s="113"/>
    </row>
    <row r="709" spans="1:4" s="112" customFormat="1" ht="13.5">
      <c r="A709" s="10"/>
      <c r="B709" s="10"/>
      <c r="C709" s="111"/>
      <c r="D709" s="113"/>
    </row>
    <row r="710" spans="1:4" s="112" customFormat="1" ht="13.5">
      <c r="A710" s="10"/>
      <c r="B710" s="10"/>
      <c r="C710" s="111"/>
      <c r="D710" s="113"/>
    </row>
    <row r="711" spans="1:4" s="112" customFormat="1" ht="13.5">
      <c r="A711" s="10"/>
      <c r="B711" s="10"/>
      <c r="C711" s="111"/>
      <c r="D711" s="113"/>
    </row>
    <row r="712" spans="1:4" s="112" customFormat="1" ht="13.5">
      <c r="A712" s="10"/>
      <c r="B712" s="10"/>
      <c r="C712" s="111"/>
      <c r="D712" s="113"/>
    </row>
    <row r="713" spans="1:4" s="112" customFormat="1" ht="13.5">
      <c r="A713" s="10"/>
      <c r="B713" s="10"/>
      <c r="C713" s="111"/>
      <c r="D713" s="113"/>
    </row>
    <row r="714" spans="1:4" s="112" customFormat="1" ht="13.5">
      <c r="A714" s="10"/>
      <c r="B714" s="10"/>
      <c r="C714" s="111"/>
      <c r="D714" s="113"/>
    </row>
    <row r="715" spans="1:4" s="112" customFormat="1" ht="13.5">
      <c r="A715" s="10"/>
      <c r="B715" s="10"/>
      <c r="C715" s="111"/>
      <c r="D715" s="113"/>
    </row>
    <row r="716" spans="1:4" s="112" customFormat="1" ht="13.5">
      <c r="A716" s="10"/>
      <c r="B716" s="10"/>
      <c r="C716" s="111"/>
      <c r="D716" s="113"/>
    </row>
    <row r="717" spans="1:4" s="112" customFormat="1" ht="13.5">
      <c r="A717" s="10"/>
      <c r="B717" s="10"/>
      <c r="C717" s="111"/>
      <c r="D717" s="113"/>
    </row>
    <row r="718" spans="1:4" s="112" customFormat="1" ht="13.5">
      <c r="A718" s="10"/>
      <c r="B718" s="10"/>
      <c r="C718" s="111"/>
      <c r="D718" s="113"/>
    </row>
    <row r="719" spans="1:4" s="112" customFormat="1" ht="13.5">
      <c r="A719" s="10"/>
      <c r="B719" s="10"/>
      <c r="C719" s="111"/>
      <c r="D719" s="113"/>
    </row>
    <row r="720" spans="1:4" s="112" customFormat="1" ht="13.5">
      <c r="A720" s="10"/>
      <c r="B720" s="10"/>
      <c r="C720" s="111"/>
      <c r="D720" s="113"/>
    </row>
    <row r="721" spans="1:4" s="112" customFormat="1" ht="13.5">
      <c r="A721" s="10"/>
      <c r="B721" s="10"/>
      <c r="C721" s="111"/>
      <c r="D721" s="113"/>
    </row>
    <row r="722" spans="1:4" s="112" customFormat="1" ht="13.5">
      <c r="A722" s="10"/>
      <c r="B722" s="10"/>
      <c r="C722" s="111"/>
      <c r="D722" s="113"/>
    </row>
    <row r="723" spans="1:4" s="112" customFormat="1" ht="13.5">
      <c r="A723" s="10"/>
      <c r="B723" s="10"/>
      <c r="C723" s="111"/>
      <c r="D723" s="113"/>
    </row>
    <row r="724" spans="1:4" s="112" customFormat="1" ht="13.5">
      <c r="A724" s="10"/>
      <c r="B724" s="10"/>
      <c r="C724" s="111"/>
      <c r="D724" s="113"/>
    </row>
    <row r="725" spans="1:4" s="112" customFormat="1" ht="13.5">
      <c r="A725" s="10"/>
      <c r="B725" s="10"/>
      <c r="C725" s="111"/>
      <c r="D725" s="113"/>
    </row>
    <row r="726" spans="1:4" s="112" customFormat="1" ht="13.5">
      <c r="A726" s="10"/>
      <c r="B726" s="10"/>
      <c r="C726" s="111"/>
      <c r="D726" s="113"/>
    </row>
    <row r="727" spans="1:4" s="112" customFormat="1" ht="13.5">
      <c r="A727" s="10"/>
      <c r="B727" s="10"/>
      <c r="C727" s="111"/>
      <c r="D727" s="113"/>
    </row>
    <row r="728" spans="1:4" s="112" customFormat="1" ht="13.5">
      <c r="A728" s="10"/>
      <c r="B728" s="10"/>
      <c r="C728" s="111"/>
      <c r="D728" s="113"/>
    </row>
    <row r="729" spans="1:4" s="112" customFormat="1" ht="13.5">
      <c r="A729" s="10"/>
      <c r="B729" s="10"/>
      <c r="C729" s="111"/>
      <c r="D729" s="113"/>
    </row>
    <row r="730" spans="1:4" s="112" customFormat="1" ht="13.5">
      <c r="A730" s="10"/>
      <c r="B730" s="10"/>
      <c r="C730" s="111"/>
      <c r="D730" s="113"/>
    </row>
    <row r="731" spans="1:4" s="112" customFormat="1" ht="13.5">
      <c r="A731" s="10"/>
      <c r="B731" s="10"/>
      <c r="C731" s="111"/>
      <c r="D731" s="113"/>
    </row>
    <row r="732" spans="1:4" s="112" customFormat="1" ht="13.5">
      <c r="A732" s="10"/>
      <c r="B732" s="10"/>
      <c r="C732" s="111"/>
      <c r="D732" s="113"/>
    </row>
    <row r="733" spans="1:4" s="112" customFormat="1" ht="13.5">
      <c r="A733" s="10"/>
      <c r="B733" s="10"/>
      <c r="C733" s="111"/>
      <c r="D733" s="113"/>
    </row>
    <row r="734" spans="1:4" s="112" customFormat="1" ht="13.5">
      <c r="A734" s="10"/>
      <c r="B734" s="10"/>
      <c r="C734" s="111"/>
      <c r="D734" s="113"/>
    </row>
    <row r="735" spans="1:4" s="112" customFormat="1" ht="13.5">
      <c r="A735" s="10"/>
      <c r="B735" s="10"/>
      <c r="C735" s="111"/>
      <c r="D735" s="113"/>
    </row>
    <row r="736" spans="1:4" s="112" customFormat="1" ht="13.5">
      <c r="A736" s="10"/>
      <c r="B736" s="10"/>
      <c r="C736" s="111"/>
      <c r="D736" s="113"/>
    </row>
    <row r="737" spans="1:4" s="112" customFormat="1" ht="13.5">
      <c r="A737" s="10"/>
      <c r="B737" s="10"/>
      <c r="C737" s="111"/>
      <c r="D737" s="113"/>
    </row>
    <row r="738" spans="1:4" s="112" customFormat="1" ht="13.5">
      <c r="A738" s="10"/>
      <c r="B738" s="10"/>
      <c r="C738" s="111"/>
      <c r="D738" s="113"/>
    </row>
    <row r="739" spans="1:4" s="112" customFormat="1" ht="13.5">
      <c r="A739" s="10"/>
      <c r="B739" s="10"/>
      <c r="C739" s="111"/>
      <c r="D739" s="113"/>
    </row>
    <row r="740" spans="1:4" s="112" customFormat="1" ht="13.5">
      <c r="A740" s="10"/>
      <c r="B740" s="10"/>
      <c r="C740" s="111"/>
      <c r="D740" s="113"/>
    </row>
    <row r="741" spans="1:4" s="112" customFormat="1" ht="13.5">
      <c r="A741" s="10"/>
      <c r="B741" s="10"/>
      <c r="C741" s="111"/>
      <c r="D741" s="113"/>
    </row>
    <row r="742" spans="1:4" s="112" customFormat="1" ht="13.5">
      <c r="A742" s="10"/>
      <c r="B742" s="10"/>
      <c r="C742" s="111"/>
      <c r="D742" s="113"/>
    </row>
    <row r="743" spans="1:4" s="112" customFormat="1" ht="13.5">
      <c r="A743" s="10"/>
      <c r="B743" s="10"/>
      <c r="C743" s="111"/>
      <c r="D743" s="113"/>
    </row>
    <row r="744" spans="1:4" s="112" customFormat="1" ht="13.5">
      <c r="A744" s="10"/>
      <c r="B744" s="10"/>
      <c r="C744" s="111"/>
      <c r="D744" s="113"/>
    </row>
    <row r="745" spans="1:4" s="112" customFormat="1" ht="13.5">
      <c r="A745" s="10"/>
      <c r="B745" s="10"/>
      <c r="C745" s="111"/>
      <c r="D745" s="113"/>
    </row>
    <row r="746" spans="1:4" s="112" customFormat="1" ht="13.5">
      <c r="A746" s="10"/>
      <c r="B746" s="10"/>
      <c r="C746" s="111"/>
      <c r="D746" s="113"/>
    </row>
    <row r="747" spans="1:4" s="112" customFormat="1" ht="13.5">
      <c r="A747" s="10"/>
      <c r="B747" s="10"/>
      <c r="C747" s="111"/>
      <c r="D747" s="113"/>
    </row>
    <row r="748" spans="1:4" s="112" customFormat="1" ht="13.5">
      <c r="A748" s="10"/>
      <c r="B748" s="10"/>
      <c r="C748" s="111"/>
      <c r="D748" s="113"/>
    </row>
    <row r="749" spans="1:4" s="112" customFormat="1" ht="13.5">
      <c r="A749" s="10"/>
      <c r="B749" s="10"/>
      <c r="C749" s="111"/>
      <c r="D749" s="113"/>
    </row>
    <row r="750" spans="1:4" s="112" customFormat="1" ht="13.5">
      <c r="A750" s="10"/>
      <c r="B750" s="10"/>
      <c r="C750" s="111"/>
      <c r="D750" s="113"/>
    </row>
    <row r="751" spans="1:4" s="112" customFormat="1" ht="13.5">
      <c r="A751" s="10"/>
      <c r="B751" s="10"/>
      <c r="C751" s="111"/>
      <c r="D751" s="113"/>
    </row>
    <row r="752" spans="1:4" s="112" customFormat="1" ht="13.5">
      <c r="A752" s="10"/>
      <c r="B752" s="10"/>
      <c r="C752" s="111"/>
      <c r="D752" s="113"/>
    </row>
    <row r="753" spans="1:4" s="112" customFormat="1" ht="13.5">
      <c r="A753" s="10"/>
      <c r="B753" s="10"/>
      <c r="C753" s="111"/>
      <c r="D753" s="113"/>
    </row>
    <row r="754" spans="1:4" s="112" customFormat="1" ht="13.5">
      <c r="A754" s="10"/>
      <c r="B754" s="10"/>
      <c r="C754" s="111"/>
      <c r="D754" s="113"/>
    </row>
    <row r="755" spans="1:4" s="112" customFormat="1" ht="13.5">
      <c r="A755" s="10"/>
      <c r="B755" s="10"/>
      <c r="C755" s="111"/>
      <c r="D755" s="113"/>
    </row>
    <row r="756" spans="1:4" s="112" customFormat="1" ht="13.5">
      <c r="A756" s="10"/>
      <c r="B756" s="10"/>
      <c r="C756" s="111"/>
      <c r="D756" s="113"/>
    </row>
  </sheetData>
  <mergeCells count="28">
    <mergeCell ref="B251:B256"/>
    <mergeCell ref="B222:B224"/>
    <mergeCell ref="B225:B227"/>
    <mergeCell ref="B228:B232"/>
    <mergeCell ref="B235:B250"/>
    <mergeCell ref="B53:B57"/>
    <mergeCell ref="B58:B86"/>
    <mergeCell ref="B115:B135"/>
    <mergeCell ref="B136:B141"/>
    <mergeCell ref="B87:B98"/>
    <mergeCell ref="B99:B103"/>
    <mergeCell ref="B104:B114"/>
    <mergeCell ref="B8:B10"/>
    <mergeCell ref="B11:B24"/>
    <mergeCell ref="B5:B7"/>
    <mergeCell ref="B31:B52"/>
    <mergeCell ref="B25:B29"/>
    <mergeCell ref="B267:B271"/>
    <mergeCell ref="B272:B275"/>
    <mergeCell ref="B257:B263"/>
    <mergeCell ref="B264:B266"/>
    <mergeCell ref="B213:B221"/>
    <mergeCell ref="A142:A143"/>
    <mergeCell ref="B177:B189"/>
    <mergeCell ref="B142:B176"/>
    <mergeCell ref="B191:B200"/>
    <mergeCell ref="B201:B207"/>
    <mergeCell ref="B209:B211"/>
  </mergeCells>
  <printOptions/>
  <pageMargins left="0.97" right="0.2755905511811024" top="0.66" bottom="0.63" header="0.5118110236220472" footer="0.5118110236220472"/>
  <pageSetup fitToHeight="2" fitToWidth="1" horizontalDpi="300" verticalDpi="300" orientation="portrait" paperSize="8" scale="65" r:id="rId5"/>
  <drawing r:id="rId4"/>
  <legacyDrawing r:id="rId3"/>
  <oleObjects>
    <oleObject progId="Word.Picture.8" shapeId="183170"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tts</dc:creator>
  <cp:keywords/>
  <dc:description/>
  <cp:lastModifiedBy> </cp:lastModifiedBy>
  <cp:lastPrinted>2003-02-28T05:05:14Z</cp:lastPrinted>
  <dcterms:created xsi:type="dcterms:W3CDTF">2000-09-07T04:09:09Z</dcterms:created>
  <dcterms:modified xsi:type="dcterms:W3CDTF">2003-06-13T10:46:21Z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-1048889056</vt:i4>
  </property>
  <property fmtid="{D5CDD505-2E9C-101B-9397-08002B2CF9AE}" pid="3" name="_EmailSubject">
    <vt:lpwstr>財団HPへのプログラムダウンロード追加について２</vt:lpwstr>
  </property>
  <property fmtid="{D5CDD505-2E9C-101B-9397-08002B2CF9AE}" pid="4" name="_AuthorEmail">
    <vt:lpwstr>kishimoto@hptcj.or.jp</vt:lpwstr>
  </property>
  <property fmtid="{D5CDD505-2E9C-101B-9397-08002B2CF9AE}" pid="5" name="_AuthorEmailDisplayName">
    <vt:lpwstr>岸本　知子</vt:lpwstr>
  </property>
  <property fmtid="{D5CDD505-2E9C-101B-9397-08002B2CF9AE}" pid="6" name="_PreviousAdHocReviewCycleID">
    <vt:i4>-780946299</vt:i4>
  </property>
</Properties>
</file>