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80" windowWidth="6360" windowHeight="6195" tabRatio="734"/>
  </bookViews>
  <sheets>
    <sheet name="バランス図" sheetId="1" r:id="rId1"/>
    <sheet name="バランス図入力例 (ビジネスホテル)" sheetId="4" r:id="rId2"/>
  </sheets>
  <calcPr calcId="145621"/>
</workbook>
</file>

<file path=xl/calcChain.xml><?xml version="1.0" encoding="utf-8"?>
<calcChain xmlns="http://schemas.openxmlformats.org/spreadsheetml/2006/main">
  <c r="I29" i="4" l="1"/>
  <c r="I28" i="4"/>
  <c r="H28" i="4"/>
  <c r="G28" i="4"/>
  <c r="E28" i="4"/>
  <c r="S27" i="4"/>
  <c r="Q27" i="4"/>
  <c r="N27" i="4"/>
  <c r="F27" i="4"/>
  <c r="J27" i="4" s="1"/>
  <c r="S26" i="4"/>
  <c r="Q26" i="4"/>
  <c r="N26" i="4"/>
  <c r="J26" i="4"/>
  <c r="F26" i="4"/>
  <c r="S25" i="4"/>
  <c r="Q25" i="4"/>
  <c r="N25" i="4"/>
  <c r="J25" i="4"/>
  <c r="F25" i="4"/>
  <c r="S24" i="4"/>
  <c r="Q24" i="4"/>
  <c r="N24" i="4"/>
  <c r="F24" i="4"/>
  <c r="J24" i="4" s="1"/>
  <c r="S23" i="4"/>
  <c r="Q23" i="4"/>
  <c r="N23" i="4"/>
  <c r="F23" i="4"/>
  <c r="J23" i="4" s="1"/>
  <c r="S22" i="4"/>
  <c r="Q22" i="4"/>
  <c r="N22" i="4"/>
  <c r="J22" i="4"/>
  <c r="F22" i="4"/>
  <c r="S21" i="4"/>
  <c r="Q21" i="4"/>
  <c r="N21" i="4"/>
  <c r="J21" i="4"/>
  <c r="F21" i="4"/>
  <c r="S20" i="4"/>
  <c r="Q20" i="4"/>
  <c r="N20" i="4"/>
  <c r="F20" i="4"/>
  <c r="J20" i="4" s="1"/>
  <c r="S19" i="4"/>
  <c r="Q19" i="4"/>
  <c r="N19" i="4"/>
  <c r="F19" i="4"/>
  <c r="J19" i="4" s="1"/>
  <c r="S18" i="4"/>
  <c r="Q18" i="4"/>
  <c r="N18" i="4"/>
  <c r="F18" i="4"/>
  <c r="J18" i="4" s="1"/>
  <c r="S17" i="4"/>
  <c r="Q17" i="4"/>
  <c r="N17" i="4"/>
  <c r="J17" i="4"/>
  <c r="F17" i="4"/>
  <c r="S16" i="4"/>
  <c r="Q16" i="4"/>
  <c r="N16" i="4"/>
  <c r="F16" i="4"/>
  <c r="J16" i="4" s="1"/>
  <c r="S15" i="4"/>
  <c r="Q15" i="4"/>
  <c r="N15" i="4"/>
  <c r="F15" i="4"/>
  <c r="J15" i="4" s="1"/>
  <c r="S14" i="4"/>
  <c r="Q14" i="4"/>
  <c r="N14" i="4"/>
  <c r="F14" i="4"/>
  <c r="J14" i="4" s="1"/>
  <c r="S13" i="4"/>
  <c r="Q13" i="4"/>
  <c r="N13" i="4"/>
  <c r="J13" i="4"/>
  <c r="F13" i="4"/>
  <c r="S12" i="4"/>
  <c r="Q12" i="4"/>
  <c r="N12" i="4"/>
  <c r="F12" i="4"/>
  <c r="J12" i="4" s="1"/>
  <c r="S11" i="4"/>
  <c r="Q11" i="4"/>
  <c r="N11" i="4"/>
  <c r="F11" i="4"/>
  <c r="J11" i="4" s="1"/>
  <c r="S10" i="4"/>
  <c r="Q10" i="4"/>
  <c r="N10" i="4"/>
  <c r="F10" i="4"/>
  <c r="J10" i="4" s="1"/>
  <c r="S9" i="4"/>
  <c r="Q9" i="4"/>
  <c r="N9" i="4"/>
  <c r="J9" i="4"/>
  <c r="F9" i="4"/>
  <c r="S8" i="4"/>
  <c r="Q8" i="4"/>
  <c r="N8" i="4"/>
  <c r="F8" i="4"/>
  <c r="J8" i="4" s="1"/>
  <c r="S7" i="4"/>
  <c r="Q7" i="4"/>
  <c r="N7" i="4"/>
  <c r="F7" i="4"/>
  <c r="J7" i="4" s="1"/>
  <c r="S6" i="4"/>
  <c r="Q6" i="4"/>
  <c r="N6" i="4"/>
  <c r="F6" i="4"/>
  <c r="J6" i="4" s="1"/>
  <c r="S5" i="4"/>
  <c r="Q5" i="4"/>
  <c r="N5" i="4"/>
  <c r="J5" i="4"/>
  <c r="F5" i="4"/>
  <c r="S4" i="4"/>
  <c r="Q4" i="4"/>
  <c r="N4" i="4"/>
  <c r="F4" i="4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4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8" i="4" l="1"/>
  <c r="J4" i="4"/>
  <c r="P4" i="4" s="1"/>
  <c r="O5" i="4"/>
  <c r="O6" i="4"/>
  <c r="O12" i="4"/>
  <c r="O13" i="4"/>
  <c r="O15" i="4"/>
  <c r="O16" i="4"/>
  <c r="P7" i="4"/>
  <c r="P8" i="4"/>
  <c r="O8" i="4"/>
  <c r="O9" i="4"/>
  <c r="O10" i="4"/>
  <c r="O11" i="4"/>
  <c r="O18" i="4"/>
  <c r="O19" i="4"/>
  <c r="O20" i="4"/>
  <c r="O21" i="4"/>
  <c r="O22" i="4"/>
  <c r="O23" i="4"/>
  <c r="O24" i="4"/>
  <c r="O25" i="4"/>
  <c r="O26" i="4"/>
  <c r="O27" i="4"/>
  <c r="O4" i="4"/>
  <c r="O17" i="4"/>
  <c r="P5" i="4"/>
  <c r="P6" i="4"/>
  <c r="P9" i="4"/>
  <c r="P15" i="4"/>
  <c r="P21" i="4"/>
  <c r="P22" i="4"/>
  <c r="P25" i="4"/>
  <c r="P27" i="4"/>
  <c r="O7" i="4"/>
  <c r="O14" i="4"/>
  <c r="T4" i="4"/>
  <c r="T5" i="4" s="1"/>
  <c r="P10" i="4"/>
  <c r="P11" i="4"/>
  <c r="P12" i="4"/>
  <c r="P13" i="4"/>
  <c r="P14" i="4"/>
  <c r="P16" i="4"/>
  <c r="P17" i="4"/>
  <c r="P18" i="4"/>
  <c r="P19" i="4"/>
  <c r="P20" i="4"/>
  <c r="P23" i="4"/>
  <c r="P24" i="4"/>
  <c r="P26" i="4"/>
  <c r="J4" i="1"/>
  <c r="I28" i="1"/>
  <c r="I29" i="1" s="1"/>
  <c r="J28" i="4" l="1"/>
  <c r="T6" i="4"/>
  <c r="J24" i="1"/>
  <c r="G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E28" i="1"/>
  <c r="T7" i="4" l="1"/>
  <c r="F28" i="1"/>
  <c r="J27" i="1"/>
  <c r="J26" i="1"/>
  <c r="J25" i="1"/>
  <c r="T8" i="4" l="1"/>
  <c r="P25" i="1"/>
  <c r="O25" i="1"/>
  <c r="O26" i="1"/>
  <c r="P26" i="1"/>
  <c r="P27" i="1"/>
  <c r="O27" i="1"/>
  <c r="P24" i="1"/>
  <c r="O24" i="1"/>
  <c r="J5" i="1"/>
  <c r="J13" i="1"/>
  <c r="J17" i="1"/>
  <c r="J14" i="1"/>
  <c r="J18" i="1"/>
  <c r="J20" i="1"/>
  <c r="J9" i="1"/>
  <c r="J10" i="1"/>
  <c r="J23" i="1"/>
  <c r="J16" i="1"/>
  <c r="J21" i="1"/>
  <c r="J19" i="1"/>
  <c r="J8" i="1"/>
  <c r="J7" i="1"/>
  <c r="J22" i="1"/>
  <c r="T9" i="4" l="1"/>
  <c r="T4" i="1"/>
  <c r="T5" i="1" s="1"/>
  <c r="P18" i="1"/>
  <c r="O18" i="1"/>
  <c r="O14" i="1"/>
  <c r="P14" i="1"/>
  <c r="P4" i="1"/>
  <c r="O4" i="1"/>
  <c r="O5" i="1"/>
  <c r="P5" i="1"/>
  <c r="P19" i="1"/>
  <c r="O19" i="1"/>
  <c r="P17" i="1"/>
  <c r="O17" i="1"/>
  <c r="P13" i="1"/>
  <c r="O13" i="1"/>
  <c r="O10" i="1"/>
  <c r="P10" i="1"/>
  <c r="P22" i="1"/>
  <c r="O22" i="1"/>
  <c r="P9" i="1"/>
  <c r="O9" i="1"/>
  <c r="P8" i="1"/>
  <c r="O8" i="1"/>
  <c r="P21" i="1"/>
  <c r="O21" i="1"/>
  <c r="P16" i="1"/>
  <c r="O16" i="1"/>
  <c r="P23" i="1"/>
  <c r="O23" i="1"/>
  <c r="P7" i="1"/>
  <c r="O7" i="1"/>
  <c r="P20" i="1"/>
  <c r="O20" i="1"/>
  <c r="J11" i="1"/>
  <c r="J12" i="1"/>
  <c r="J15" i="1"/>
  <c r="H28" i="1"/>
  <c r="J6" i="1"/>
  <c r="T10" i="4" l="1"/>
  <c r="T6" i="1"/>
  <c r="T7" i="1" s="1"/>
  <c r="T8" i="1" s="1"/>
  <c r="T9" i="1" s="1"/>
  <c r="T10" i="1" s="1"/>
  <c r="T11" i="1" s="1"/>
  <c r="T12" i="1" s="1"/>
  <c r="T13" i="1" s="1"/>
  <c r="T14" i="1" s="1"/>
  <c r="T15" i="1" s="1"/>
  <c r="J28" i="1"/>
  <c r="P6" i="1"/>
  <c r="O6" i="1"/>
  <c r="O15" i="1"/>
  <c r="P15" i="1"/>
  <c r="P12" i="1"/>
  <c r="O12" i="1"/>
  <c r="P11" i="1"/>
  <c r="O11" i="1"/>
  <c r="T11" i="4" l="1"/>
  <c r="T16" i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12" i="4" l="1"/>
  <c r="T27" i="1"/>
  <c r="U4" i="1" s="1"/>
  <c r="K4" i="1" s="1"/>
  <c r="R4" i="1" s="1"/>
  <c r="T13" i="4" l="1"/>
  <c r="U23" i="1"/>
  <c r="U25" i="1"/>
  <c r="U27" i="1"/>
  <c r="K27" i="1" s="1"/>
  <c r="R27" i="1" s="1"/>
  <c r="U21" i="1"/>
  <c r="U18" i="1"/>
  <c r="U17" i="1"/>
  <c r="U10" i="1"/>
  <c r="U11" i="1"/>
  <c r="U16" i="1"/>
  <c r="U9" i="1"/>
  <c r="U5" i="1"/>
  <c r="U12" i="1"/>
  <c r="U13" i="1"/>
  <c r="U14" i="1"/>
  <c r="U6" i="1"/>
  <c r="U8" i="1"/>
  <c r="U7" i="1"/>
  <c r="U15" i="1"/>
  <c r="K15" i="1" s="1"/>
  <c r="R15" i="1" s="1"/>
  <c r="U19" i="1"/>
  <c r="U26" i="1"/>
  <c r="U24" i="1"/>
  <c r="U22" i="1"/>
  <c r="U20" i="1"/>
  <c r="T14" i="4" l="1"/>
  <c r="K14" i="1"/>
  <c r="R14" i="1" s="1"/>
  <c r="K22" i="1"/>
  <c r="R22" i="1" s="1"/>
  <c r="K20" i="1"/>
  <c r="R20" i="1" s="1"/>
  <c r="K24" i="1"/>
  <c r="R24" i="1" s="1"/>
  <c r="K19" i="1"/>
  <c r="R19" i="1" s="1"/>
  <c r="T15" i="4" l="1"/>
  <c r="K26" i="1"/>
  <c r="R26" i="1" s="1"/>
  <c r="K6" i="1"/>
  <c r="R6" i="1" s="1"/>
  <c r="K5" i="1"/>
  <c r="R5" i="1" s="1"/>
  <c r="K8" i="1"/>
  <c r="R8" i="1" s="1"/>
  <c r="K7" i="1"/>
  <c r="R7" i="1" s="1"/>
  <c r="K9" i="1"/>
  <c r="R9" i="1" s="1"/>
  <c r="K11" i="1"/>
  <c r="R11" i="1" s="1"/>
  <c r="K10" i="1"/>
  <c r="R10" i="1" s="1"/>
  <c r="K12" i="1"/>
  <c r="R12" i="1" s="1"/>
  <c r="K16" i="1"/>
  <c r="R16" i="1" s="1"/>
  <c r="K13" i="1"/>
  <c r="R13" i="1" s="1"/>
  <c r="K18" i="1"/>
  <c r="R18" i="1" s="1"/>
  <c r="K17" i="1"/>
  <c r="R17" i="1" s="1"/>
  <c r="K25" i="1"/>
  <c r="R25" i="1" s="1"/>
  <c r="K23" i="1"/>
  <c r="R23" i="1" s="1"/>
  <c r="K21" i="1"/>
  <c r="R21" i="1" s="1"/>
  <c r="T16" i="4" l="1"/>
  <c r="R30" i="1"/>
  <c r="T17" i="4" l="1"/>
  <c r="L27" i="1"/>
  <c r="L21" i="1"/>
  <c r="L26" i="1"/>
  <c r="L23" i="1"/>
  <c r="L5" i="1"/>
  <c r="L19" i="1"/>
  <c r="L24" i="1"/>
  <c r="L18" i="1"/>
  <c r="L20" i="1"/>
  <c r="L12" i="1"/>
  <c r="L17" i="1"/>
  <c r="L22" i="1"/>
  <c r="L4" i="1"/>
  <c r="L15" i="1"/>
  <c r="L6" i="1"/>
  <c r="L11" i="1"/>
  <c r="L16" i="1"/>
  <c r="L25" i="1"/>
  <c r="L13" i="1"/>
  <c r="L7" i="1"/>
  <c r="L9" i="1"/>
  <c r="L10" i="1"/>
  <c r="L14" i="1"/>
  <c r="L8" i="1"/>
  <c r="T18" i="4" l="1"/>
  <c r="T19" i="4" l="1"/>
  <c r="T20" i="4" l="1"/>
  <c r="T21" i="4" l="1"/>
  <c r="T22" i="4" l="1"/>
  <c r="T23" i="4" l="1"/>
  <c r="T24" i="4" l="1"/>
  <c r="T25" i="4" l="1"/>
  <c r="T26" i="4" l="1"/>
  <c r="T27" i="4" l="1"/>
  <c r="U27" i="4"/>
  <c r="K27" i="4" s="1"/>
  <c r="R27" i="4" s="1"/>
  <c r="U24" i="4"/>
  <c r="K24" i="4" s="1"/>
  <c r="R24" i="4" s="1"/>
  <c r="U23" i="4"/>
  <c r="K23" i="4" s="1"/>
  <c r="R23" i="4" s="1"/>
  <c r="U25" i="4"/>
  <c r="K25" i="4" s="1"/>
  <c r="R25" i="4" s="1"/>
  <c r="U6" i="4" l="1"/>
  <c r="K6" i="4" s="1"/>
  <c r="R6" i="4" s="1"/>
  <c r="U5" i="4"/>
  <c r="K5" i="4" s="1"/>
  <c r="R5" i="4" s="1"/>
  <c r="U4" i="4"/>
  <c r="K4" i="4" s="1"/>
  <c r="R4" i="4" s="1"/>
  <c r="U7" i="4"/>
  <c r="K7" i="4" s="1"/>
  <c r="R7" i="4" s="1"/>
  <c r="U8" i="4"/>
  <c r="K8" i="4" s="1"/>
  <c r="R8" i="4" s="1"/>
  <c r="U9" i="4"/>
  <c r="K9" i="4" s="1"/>
  <c r="R9" i="4" s="1"/>
  <c r="U10" i="4"/>
  <c r="K10" i="4" s="1"/>
  <c r="R10" i="4" s="1"/>
  <c r="U11" i="4"/>
  <c r="K11" i="4" s="1"/>
  <c r="R11" i="4" s="1"/>
  <c r="U12" i="4"/>
  <c r="K12" i="4" s="1"/>
  <c r="R12" i="4" s="1"/>
  <c r="U13" i="4"/>
  <c r="K13" i="4" s="1"/>
  <c r="R13" i="4" s="1"/>
  <c r="U14" i="4"/>
  <c r="K14" i="4" s="1"/>
  <c r="R14" i="4" s="1"/>
  <c r="U15" i="4"/>
  <c r="K15" i="4" s="1"/>
  <c r="R15" i="4" s="1"/>
  <c r="U16" i="4"/>
  <c r="K16" i="4" s="1"/>
  <c r="R16" i="4" s="1"/>
  <c r="U17" i="4"/>
  <c r="K17" i="4" s="1"/>
  <c r="R17" i="4" s="1"/>
  <c r="U18" i="4"/>
  <c r="K18" i="4" s="1"/>
  <c r="R18" i="4" s="1"/>
  <c r="U19" i="4"/>
  <c r="K19" i="4" s="1"/>
  <c r="R19" i="4" s="1"/>
  <c r="U20" i="4"/>
  <c r="K20" i="4" s="1"/>
  <c r="R20" i="4" s="1"/>
  <c r="U21" i="4"/>
  <c r="K21" i="4" s="1"/>
  <c r="R21" i="4" s="1"/>
  <c r="U22" i="4"/>
  <c r="K22" i="4" s="1"/>
  <c r="R22" i="4" s="1"/>
  <c r="U26" i="4"/>
  <c r="K26" i="4" s="1"/>
  <c r="R26" i="4" s="1"/>
  <c r="R30" i="4" l="1"/>
  <c r="L8" i="4" s="1"/>
  <c r="L23" i="4" l="1"/>
  <c r="L27" i="4"/>
  <c r="L24" i="4"/>
  <c r="L25" i="4"/>
  <c r="L19" i="4"/>
  <c r="L10" i="4"/>
  <c r="L18" i="4"/>
  <c r="L7" i="4"/>
  <c r="L5" i="4"/>
  <c r="L21" i="4"/>
  <c r="L11" i="4"/>
  <c r="L14" i="4"/>
  <c r="L13" i="4"/>
  <c r="L12" i="4"/>
  <c r="L17" i="4"/>
  <c r="L26" i="4"/>
  <c r="L16" i="4"/>
  <c r="L6" i="4"/>
  <c r="L20" i="4"/>
  <c r="L9" i="4"/>
  <c r="L4" i="4"/>
  <c r="L15" i="4"/>
  <c r="L22" i="4"/>
</calcChain>
</file>

<file path=xl/sharedStrings.xml><?xml version="1.0" encoding="utf-8"?>
<sst xmlns="http://schemas.openxmlformats.org/spreadsheetml/2006/main" count="94" uniqueCount="39">
  <si>
    <t>合計</t>
    <rPh sb="0" eb="2">
      <t>ゴウケイ</t>
    </rPh>
    <phoneticPr fontId="2"/>
  </si>
  <si>
    <t>[L/ｈ]</t>
    <phoneticPr fontId="2"/>
  </si>
  <si>
    <t>[ｋW]</t>
    <phoneticPr fontId="2"/>
  </si>
  <si>
    <t>給水
温度</t>
    <rPh sb="0" eb="2">
      <t>キュウスイ</t>
    </rPh>
    <rPh sb="3" eb="5">
      <t>オンド</t>
    </rPh>
    <phoneticPr fontId="2"/>
  </si>
  <si>
    <t>[時]</t>
    <rPh sb="1" eb="2">
      <t>トキ</t>
    </rPh>
    <phoneticPr fontId="2"/>
  </si>
  <si>
    <t>[℃]</t>
    <phoneticPr fontId="2"/>
  </si>
  <si>
    <r>
      <t>⑤投入熱量
⑥放熱量</t>
    </r>
    <r>
      <rPr>
        <vertAlign val="subscript"/>
        <sz val="11.5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 xml:space="preserve">
（③-①）</t>
    </r>
    <rPh sb="1" eb="3">
      <t>トウニュウ</t>
    </rPh>
    <rPh sb="3" eb="5">
      <t>ネツリョウ</t>
    </rPh>
    <rPh sb="7" eb="9">
      <t>ホウネツ</t>
    </rPh>
    <rPh sb="9" eb="10">
      <t>リョウ</t>
    </rPh>
    <phoneticPr fontId="2"/>
  </si>
  <si>
    <t>貯湯槽
蓄熱率</t>
    <rPh sb="0" eb="2">
      <t>チョトウ</t>
    </rPh>
    <rPh sb="2" eb="3">
      <t>ソウ</t>
    </rPh>
    <rPh sb="4" eb="5">
      <t>チク</t>
    </rPh>
    <rPh sb="5" eb="6">
      <t>ネツ</t>
    </rPh>
    <rPh sb="6" eb="7">
      <t>リツ</t>
    </rPh>
    <phoneticPr fontId="2"/>
  </si>
  <si>
    <t>［％］</t>
    <phoneticPr fontId="2"/>
  </si>
  <si>
    <t>夜間移行率＝</t>
    <rPh sb="0" eb="2">
      <t>ヤカン</t>
    </rPh>
    <rPh sb="2" eb="4">
      <t>イコウ</t>
    </rPh>
    <rPh sb="4" eb="5">
      <t>リツ</t>
    </rPh>
    <phoneticPr fontId="2"/>
  </si>
  <si>
    <t>[h]</t>
    <phoneticPr fontId="2"/>
  </si>
  <si>
    <t>[MJ]</t>
    <phoneticPr fontId="2"/>
  </si>
  <si>
    <t>時</t>
    <rPh sb="0" eb="1">
      <t>ジ</t>
    </rPh>
    <phoneticPr fontId="2"/>
  </si>
  <si>
    <t>ON:1/OFF:-10</t>
    <phoneticPr fontId="2"/>
  </si>
  <si>
    <t>■入力シート</t>
    <rPh sb="1" eb="3">
      <t>ニュウリョク</t>
    </rPh>
    <phoneticPr fontId="2"/>
  </si>
  <si>
    <t>■グラフデータ</t>
    <phoneticPr fontId="2"/>
  </si>
  <si>
    <t>最大</t>
    <rPh sb="0" eb="2">
      <t>サイダイ</t>
    </rPh>
    <phoneticPr fontId="2"/>
  </si>
  <si>
    <t>-</t>
    <phoneticPr fontId="2"/>
  </si>
  <si>
    <t>⑥放熱量</t>
    <rPh sb="1" eb="2">
      <t>ホウ</t>
    </rPh>
    <rPh sb="2" eb="4">
      <t>ネツリョウ</t>
    </rPh>
    <phoneticPr fontId="2"/>
  </si>
  <si>
    <t>⑤投入熱量</t>
    <rPh sb="1" eb="3">
      <t>トウニュウ</t>
    </rPh>
    <rPh sb="3" eb="5">
      <t>ネツリョウ</t>
    </rPh>
    <phoneticPr fontId="2"/>
  </si>
  <si>
    <t>②運転状態</t>
    <rPh sb="1" eb="3">
      <t>ウンテン</t>
    </rPh>
    <rPh sb="3" eb="5">
      <t>ジョウタイ</t>
    </rPh>
    <phoneticPr fontId="2"/>
  </si>
  <si>
    <t>⑦貯湯槽蓄熱量</t>
    <rPh sb="1" eb="4">
      <t>チョトウソウ</t>
    </rPh>
    <rPh sb="4" eb="5">
      <t>チク</t>
    </rPh>
    <rPh sb="5" eb="7">
      <t>ネツリョウ</t>
    </rPh>
    <phoneticPr fontId="2"/>
  </si>
  <si>
    <t>Σ（④夜間消費電力量）／（④全消費電力量）</t>
    <rPh sb="3" eb="5">
      <t>ヤカン</t>
    </rPh>
    <rPh sb="5" eb="7">
      <t>ショウヒ</t>
    </rPh>
    <rPh sb="7" eb="9">
      <t>デンリョク</t>
    </rPh>
    <rPh sb="9" eb="10">
      <t>リョウ</t>
    </rPh>
    <rPh sb="14" eb="15">
      <t>ゼン</t>
    </rPh>
    <rPh sb="15" eb="17">
      <t>ショウヒ</t>
    </rPh>
    <rPh sb="17" eb="19">
      <t>デンリョク</t>
    </rPh>
    <rPh sb="19" eb="20">
      <t>リョウ</t>
    </rPh>
    <phoneticPr fontId="2"/>
  </si>
  <si>
    <t>※1　＋は貯湯槽への投入熱量、－は貯湯槽からの放熱量</t>
    <rPh sb="5" eb="8">
      <t>チョトウソウ</t>
    </rPh>
    <rPh sb="10" eb="12">
      <t>トウニュウ</t>
    </rPh>
    <rPh sb="12" eb="14">
      <t>ネツリョウ</t>
    </rPh>
    <rPh sb="17" eb="20">
      <t>チョトウソウ</t>
    </rPh>
    <rPh sb="23" eb="25">
      <t>ホウネツ</t>
    </rPh>
    <rPh sb="25" eb="26">
      <t>リョウ</t>
    </rPh>
    <phoneticPr fontId="2"/>
  </si>
  <si>
    <t>外気
温度</t>
    <rPh sb="0" eb="2">
      <t>ガイキ</t>
    </rPh>
    <rPh sb="3" eb="5">
      <t>オンド</t>
    </rPh>
    <rPh sb="4" eb="5">
      <t>ド</t>
    </rPh>
    <phoneticPr fontId="2"/>
  </si>
  <si>
    <t>②
運転
時間</t>
    <rPh sb="2" eb="4">
      <t>ウンテン</t>
    </rPh>
    <rPh sb="5" eb="7">
      <t>ジカン</t>
    </rPh>
    <phoneticPr fontId="2"/>
  </si>
  <si>
    <t>④
消費
電力</t>
    <rPh sb="2" eb="4">
      <t>ショウヒ</t>
    </rPh>
    <rPh sb="5" eb="7">
      <t>デンリョク</t>
    </rPh>
    <phoneticPr fontId="2"/>
  </si>
  <si>
    <t>⑦
貯湯槽
蓄熱量</t>
    <rPh sb="2" eb="3">
      <t>チョ</t>
    </rPh>
    <rPh sb="3" eb="4">
      <t>トウ</t>
    </rPh>
    <rPh sb="4" eb="5">
      <t>ソウ</t>
    </rPh>
    <rPh sb="6" eb="7">
      <t>チク</t>
    </rPh>
    <rPh sb="7" eb="9">
      <t>ネツリョウ</t>
    </rPh>
    <phoneticPr fontId="2"/>
  </si>
  <si>
    <t>⑦貯湯槽
蓄熱量推移</t>
    <rPh sb="1" eb="2">
      <t>チョ</t>
    </rPh>
    <rPh sb="2" eb="3">
      <t>トウ</t>
    </rPh>
    <rPh sb="3" eb="4">
      <t>ソウ</t>
    </rPh>
    <rPh sb="5" eb="6">
      <t>チク</t>
    </rPh>
    <rPh sb="6" eb="8">
      <t>ネツリョウ</t>
    </rPh>
    <rPh sb="8" eb="10">
      <t>スイイ</t>
    </rPh>
    <phoneticPr fontId="2"/>
  </si>
  <si>
    <t>⑦同左容量補正</t>
    <rPh sb="1" eb="2">
      <t>ドウ</t>
    </rPh>
    <rPh sb="2" eb="3">
      <t>サ</t>
    </rPh>
    <rPh sb="3" eb="5">
      <t>ヨウリョウ</t>
    </rPh>
    <rPh sb="5" eb="7">
      <t>ホセイ</t>
    </rPh>
    <phoneticPr fontId="2"/>
  </si>
  <si>
    <t>③
熱源機
加熱能力</t>
    <rPh sb="2" eb="4">
      <t>ネツゲン</t>
    </rPh>
    <rPh sb="4" eb="5">
      <t>キ</t>
    </rPh>
    <rPh sb="6" eb="8">
      <t>カネツ</t>
    </rPh>
    <rPh sb="8" eb="10">
      <t>ノウリョク</t>
    </rPh>
    <phoneticPr fontId="2"/>
  </si>
  <si>
    <t>③熱源機加熱能力</t>
    <rPh sb="1" eb="4">
      <t>ネツゲンキ</t>
    </rPh>
    <rPh sb="4" eb="6">
      <t>カネツ</t>
    </rPh>
    <rPh sb="6" eb="8">
      <t>ノウリョク</t>
    </rPh>
    <phoneticPr fontId="2"/>
  </si>
  <si>
    <t>使用湯量
（60℃）</t>
    <rPh sb="0" eb="2">
      <t>シヨウ</t>
    </rPh>
    <rPh sb="2" eb="3">
      <t>ユ</t>
    </rPh>
    <rPh sb="3" eb="4">
      <t>リョウ</t>
    </rPh>
    <phoneticPr fontId="2"/>
  </si>
  <si>
    <t>①給湯
熱負荷</t>
    <rPh sb="1" eb="3">
      <t>キュウトウ</t>
    </rPh>
    <rPh sb="4" eb="5">
      <t>ネツ</t>
    </rPh>
    <rPh sb="5" eb="7">
      <t>フカ</t>
    </rPh>
    <phoneticPr fontId="2"/>
  </si>
  <si>
    <t>[ｋWｈ]</t>
    <phoneticPr fontId="2"/>
  </si>
  <si>
    <t>⑤投入
熱量</t>
    <rPh sb="1" eb="3">
      <t>トウニュウ</t>
    </rPh>
    <rPh sb="4" eb="6">
      <t>ネツリョウ</t>
    </rPh>
    <phoneticPr fontId="2"/>
  </si>
  <si>
    <t>⑦貯湯槽
蓄熱量
推移</t>
    <rPh sb="1" eb="2">
      <t>チョ</t>
    </rPh>
    <rPh sb="2" eb="3">
      <t>トウ</t>
    </rPh>
    <rPh sb="3" eb="4">
      <t>ソウ</t>
    </rPh>
    <rPh sb="5" eb="6">
      <t>チク</t>
    </rPh>
    <rPh sb="6" eb="8">
      <t>ネツリョウ</t>
    </rPh>
    <rPh sb="9" eb="11">
      <t>スイイ</t>
    </rPh>
    <phoneticPr fontId="2"/>
  </si>
  <si>
    <t>⑦同左
容量補正</t>
    <rPh sb="1" eb="2">
      <t>ドウ</t>
    </rPh>
    <rPh sb="2" eb="3">
      <t>サ</t>
    </rPh>
    <rPh sb="4" eb="6">
      <t>ヨウリョウ</t>
    </rPh>
    <rPh sb="6" eb="8">
      <t>ホセイ</t>
    </rPh>
    <phoneticPr fontId="2"/>
  </si>
  <si>
    <t>②運転
状態</t>
    <rPh sb="1" eb="3">
      <t>ウンテン</t>
    </rPh>
    <rPh sb="4" eb="6">
      <t>ジョウタイ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</si>
</sst>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MAX=&quot;#,##0"/>
    <numFmt numFmtId="177" formatCode="#,##0.0;[Red]\-#,##0.0"/>
    <numFmt numFmtId="178" formatCode="0.0"/>
  </numFmts>
  <fonts count="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40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38" fontId="0" fillId="0" borderId="11" xfId="0" applyNumberFormat="1" applyBorder="1">
      <alignment vertical="center"/>
    </xf>
    <xf numFmtId="40" fontId="0" fillId="0" borderId="0" xfId="0" applyNumberFormat="1" applyBorder="1">
      <alignment vertical="center"/>
    </xf>
    <xf numFmtId="1" fontId="0" fillId="0" borderId="0" xfId="0" applyNumberFormat="1" applyFill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0" applyNumberFormat="1" applyFill="1" applyBorder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" fontId="0" fillId="2" borderId="1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38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9" fontId="0" fillId="0" borderId="11" xfId="2" applyFont="1" applyBorder="1">
      <alignment vertical="center"/>
    </xf>
    <xf numFmtId="38" fontId="0" fillId="0" borderId="1" xfId="0" applyNumberFormat="1" applyFill="1" applyBorder="1" applyAlignment="1">
      <alignment horizontal="right" vertical="center"/>
    </xf>
    <xf numFmtId="40" fontId="0" fillId="0" borderId="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38" fontId="0" fillId="0" borderId="6" xfId="0" applyNumberForma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177" fontId="0" fillId="4" borderId="1" xfId="1" applyNumberFormat="1" applyFont="1" applyFill="1" applyBorder="1" applyAlignment="1">
      <alignment horizontal="right" vertical="center"/>
    </xf>
    <xf numFmtId="178" fontId="0" fillId="4" borderId="13" xfId="0" applyNumberFormat="1" applyFill="1" applyBorder="1" applyAlignment="1">
      <alignment horizontal="right" vertical="center"/>
    </xf>
    <xf numFmtId="38" fontId="0" fillId="4" borderId="1" xfId="0" applyNumberFormat="1" applyFill="1" applyBorder="1" applyAlignment="1">
      <alignment horizontal="right" vertical="center"/>
    </xf>
    <xf numFmtId="38" fontId="0" fillId="4" borderId="1" xfId="1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38" fontId="0" fillId="4" borderId="1" xfId="1" applyFont="1" applyFill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7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8" fontId="0" fillId="0" borderId="6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16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3410888872537"/>
          <c:y val="8.9195334540401697E-2"/>
          <c:w val="0.75989877661385574"/>
          <c:h val="0.80159838308981435"/>
        </c:manualLayout>
      </c:layout>
      <c:barChart>
        <c:barDir val="col"/>
        <c:grouping val="stacked"/>
        <c:varyColors val="0"/>
        <c:ser>
          <c:idx val="0"/>
          <c:order val="0"/>
          <c:tx>
            <c:v>①給湯熱負荷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バランス図!$N$4:$N$27</c:f>
              <c:numCache>
                <c:formatCode>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バランス図!$F$4:$F$27</c:f>
              <c:numCache>
                <c:formatCode>#,##0_);[Red]\(#,##0\)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1"/>
          <c:tx>
            <c:strRef>
              <c:f>バランス図!$Q$2</c:f>
              <c:strCache>
                <c:ptCount val="1"/>
                <c:pt idx="0">
                  <c:v>③熱源機加熱能力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numRef>
              <c:f>バランス図!$N$4:$N$27</c:f>
              <c:numCache>
                <c:formatCode>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バランス図!$Q$4:$Q$27</c:f>
              <c:numCache>
                <c:formatCode>#,##0_);[Red]\(#,##0\)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7570304"/>
        <c:axId val="107571840"/>
      </c:barChart>
      <c:lineChart>
        <c:grouping val="standard"/>
        <c:varyColors val="0"/>
        <c:ser>
          <c:idx val="2"/>
          <c:order val="2"/>
          <c:tx>
            <c:strRef>
              <c:f>バランス図!$R$2</c:f>
              <c:strCache>
                <c:ptCount val="1"/>
                <c:pt idx="0">
                  <c:v>⑦貯湯槽蓄熱量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バランス図!$N$4:$N$27</c:f>
              <c:numCache>
                <c:formatCode>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バランス図!$R$4:$R$27</c:f>
              <c:numCache>
                <c:formatCode>#,##0_);[Red]\(#,##0\)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2208"/>
        <c:axId val="107583744"/>
      </c:lineChart>
      <c:catAx>
        <c:axId val="1075703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71840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給湯熱負荷・熱源機加熱能力[ｋW]</a:t>
                </a:r>
              </a:p>
            </c:rich>
          </c:tx>
          <c:layout>
            <c:manualLayout>
              <c:xMode val="edge"/>
              <c:yMode val="edge"/>
              <c:x val="1.1140824416184077E-2"/>
              <c:y val="0.222698268713428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70304"/>
        <c:crosses val="autoZero"/>
        <c:crossBetween val="between"/>
      </c:valAx>
      <c:catAx>
        <c:axId val="1075822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7583744"/>
        <c:crosses val="autoZero"/>
        <c:auto val="1"/>
        <c:lblAlgn val="ctr"/>
        <c:lblOffset val="100"/>
        <c:noMultiLvlLbl val="0"/>
      </c:catAx>
      <c:valAx>
        <c:axId val="107583744"/>
        <c:scaling>
          <c:orientation val="minMax"/>
          <c:min val="-150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貯湯槽蓄熱量[MJ]</a:t>
                </a:r>
              </a:p>
            </c:rich>
          </c:tx>
          <c:layout>
            <c:manualLayout>
              <c:xMode val="edge"/>
              <c:yMode val="edge"/>
              <c:x val="0.94636136000241355"/>
              <c:y val="0.32548233609836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82208"/>
        <c:crosses val="max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024550080124"/>
          <c:y val="0.12963109482483842"/>
          <c:w val="0.74133808965326675"/>
          <c:h val="0.75926784111691081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ash"/>
            <c:size val="1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バランス図!$S$4:$S$27</c:f>
              <c:numCache>
                <c:formatCode>General</c:formatCode>
                <c:ptCount val="24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7728"/>
        <c:axId val="106059648"/>
      </c:lineChart>
      <c:catAx>
        <c:axId val="106057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06059648"/>
        <c:crosses val="autoZero"/>
        <c:auto val="1"/>
        <c:lblAlgn val="ctr"/>
        <c:lblOffset val="100"/>
        <c:tickMarkSkip val="1"/>
        <c:noMultiLvlLbl val="0"/>
      </c:catAx>
      <c:valAx>
        <c:axId val="10605964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06057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3410888872537"/>
          <c:y val="8.9195334540401697E-2"/>
          <c:w val="0.75989877661385574"/>
          <c:h val="0.80159838308981435"/>
        </c:manualLayout>
      </c:layout>
      <c:barChart>
        <c:barDir val="col"/>
        <c:grouping val="stacked"/>
        <c:varyColors val="0"/>
        <c:ser>
          <c:idx val="0"/>
          <c:order val="0"/>
          <c:tx>
            <c:v>①給湯熱負荷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'バランス図入力例 (ビジネスホテル)'!$N$4:$N$27</c:f>
              <c:numCache>
                <c:formatCode>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'バランス図入力例 (ビジネスホテル)'!$F$4:$F$27</c:f>
              <c:numCache>
                <c:formatCode>#,##0_);[Red]\(#,##0\)</c:formatCode>
                <c:ptCount val="24"/>
                <c:pt idx="0">
                  <c:v>105</c:v>
                </c:pt>
                <c:pt idx="1">
                  <c:v>170</c:v>
                </c:pt>
                <c:pt idx="2">
                  <c:v>182</c:v>
                </c:pt>
                <c:pt idx="3">
                  <c:v>143</c:v>
                </c:pt>
                <c:pt idx="4">
                  <c:v>60</c:v>
                </c:pt>
                <c:pt idx="5">
                  <c:v>52</c:v>
                </c:pt>
                <c:pt idx="6">
                  <c:v>8</c:v>
                </c:pt>
                <c:pt idx="7">
                  <c:v>35</c:v>
                </c:pt>
                <c:pt idx="8">
                  <c:v>70</c:v>
                </c:pt>
                <c:pt idx="9">
                  <c:v>196</c:v>
                </c:pt>
                <c:pt idx="10">
                  <c:v>263</c:v>
                </c:pt>
                <c:pt idx="11">
                  <c:v>70</c:v>
                </c:pt>
                <c:pt idx="12">
                  <c:v>17</c:v>
                </c:pt>
                <c:pt idx="13">
                  <c:v>0</c:v>
                </c:pt>
                <c:pt idx="14">
                  <c:v>27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74</c:v>
                </c:pt>
                <c:pt idx="21">
                  <c:v>145</c:v>
                </c:pt>
                <c:pt idx="22">
                  <c:v>269</c:v>
                </c:pt>
                <c:pt idx="23">
                  <c:v>155</c:v>
                </c:pt>
              </c:numCache>
            </c:numRef>
          </c:val>
        </c:ser>
        <c:ser>
          <c:idx val="3"/>
          <c:order val="1"/>
          <c:tx>
            <c:strRef>
              <c:f>'バランス図入力例 (ビジネスホテル)'!$Q$2</c:f>
              <c:strCache>
                <c:ptCount val="1"/>
                <c:pt idx="0">
                  <c:v>③熱源機加熱能力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cat>
            <c:numRef>
              <c:f>'バランス図入力例 (ビジネスホテル)'!$N$4:$N$27</c:f>
              <c:numCache>
                <c:formatCode>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'バランス図入力例 (ビジネスホテル)'!$Q$4:$Q$27</c:f>
              <c:numCache>
                <c:formatCode>#,##0_);[Red]\(#,##0\)</c:formatCode>
                <c:ptCount val="24"/>
                <c:pt idx="0">
                  <c:v>-104</c:v>
                </c:pt>
                <c:pt idx="1">
                  <c:v>-104</c:v>
                </c:pt>
                <c:pt idx="2">
                  <c:v>-104</c:v>
                </c:pt>
                <c:pt idx="3">
                  <c:v>-104</c:v>
                </c:pt>
                <c:pt idx="4">
                  <c:v>-104</c:v>
                </c:pt>
                <c:pt idx="5">
                  <c:v>-104</c:v>
                </c:pt>
                <c:pt idx="6">
                  <c:v>-104</c:v>
                </c:pt>
                <c:pt idx="7">
                  <c:v>-104</c:v>
                </c:pt>
                <c:pt idx="8">
                  <c:v>-104</c:v>
                </c:pt>
                <c:pt idx="9">
                  <c:v>-104</c:v>
                </c:pt>
                <c:pt idx="10">
                  <c:v>-104</c:v>
                </c:pt>
                <c:pt idx="11">
                  <c:v>-104</c:v>
                </c:pt>
                <c:pt idx="12">
                  <c:v>-104</c:v>
                </c:pt>
                <c:pt idx="13">
                  <c:v>-104</c:v>
                </c:pt>
                <c:pt idx="14">
                  <c:v>-104</c:v>
                </c:pt>
                <c:pt idx="15">
                  <c:v>-104</c:v>
                </c:pt>
                <c:pt idx="16">
                  <c:v>-104</c:v>
                </c:pt>
                <c:pt idx="17">
                  <c:v>-104</c:v>
                </c:pt>
                <c:pt idx="18">
                  <c:v>-104</c:v>
                </c:pt>
                <c:pt idx="19">
                  <c:v>-91.52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8018688"/>
        <c:axId val="108024576"/>
      </c:barChart>
      <c:lineChart>
        <c:grouping val="standard"/>
        <c:varyColors val="0"/>
        <c:ser>
          <c:idx val="2"/>
          <c:order val="2"/>
          <c:tx>
            <c:strRef>
              <c:f>'バランス図入力例 (ビジネスホテル)'!$R$2</c:f>
              <c:strCache>
                <c:ptCount val="1"/>
                <c:pt idx="0">
                  <c:v>⑦貯湯槽蓄熱量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'バランス図入力例 (ビジネスホテル)'!$N$4:$N$27</c:f>
              <c:numCache>
                <c:formatCode>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numCache>
            </c:numRef>
          </c:cat>
          <c:val>
            <c:numRef>
              <c:f>'バランス図入力例 (ビジネスホテル)'!$R$4:$R$27</c:f>
              <c:numCache>
                <c:formatCode>#,##0_);[Red]\(#,##0\)</c:formatCode>
                <c:ptCount val="24"/>
                <c:pt idx="0">
                  <c:v>658.80000000000007</c:v>
                </c:pt>
                <c:pt idx="1">
                  <c:v>421.2</c:v>
                </c:pt>
                <c:pt idx="2">
                  <c:v>140.4</c:v>
                </c:pt>
                <c:pt idx="3">
                  <c:v>0</c:v>
                </c:pt>
                <c:pt idx="4">
                  <c:v>158.4</c:v>
                </c:pt>
                <c:pt idx="5">
                  <c:v>345.6</c:v>
                </c:pt>
                <c:pt idx="6">
                  <c:v>691.2</c:v>
                </c:pt>
                <c:pt idx="7">
                  <c:v>939.6</c:v>
                </c:pt>
                <c:pt idx="8">
                  <c:v>1062</c:v>
                </c:pt>
                <c:pt idx="9">
                  <c:v>730.80000000000007</c:v>
                </c:pt>
                <c:pt idx="10">
                  <c:v>158.4</c:v>
                </c:pt>
                <c:pt idx="11">
                  <c:v>280.8</c:v>
                </c:pt>
                <c:pt idx="12">
                  <c:v>594</c:v>
                </c:pt>
                <c:pt idx="13">
                  <c:v>968.4</c:v>
                </c:pt>
                <c:pt idx="14">
                  <c:v>1245.6000000000001</c:v>
                </c:pt>
                <c:pt idx="15">
                  <c:v>1522.8</c:v>
                </c:pt>
                <c:pt idx="16">
                  <c:v>1897.2</c:v>
                </c:pt>
                <c:pt idx="17">
                  <c:v>2271.6</c:v>
                </c:pt>
                <c:pt idx="18">
                  <c:v>2646</c:v>
                </c:pt>
                <c:pt idx="19">
                  <c:v>2975.4720000000002</c:v>
                </c:pt>
                <c:pt idx="20">
                  <c:v>2709.0720000000001</c:v>
                </c:pt>
                <c:pt idx="21">
                  <c:v>2187.0720000000001</c:v>
                </c:pt>
                <c:pt idx="22">
                  <c:v>1218.672</c:v>
                </c:pt>
                <c:pt idx="23">
                  <c:v>660.67199999999991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6496"/>
        <c:axId val="108028288"/>
      </c:lineChart>
      <c:catAx>
        <c:axId val="1080186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02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24576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給湯熱負荷・熱源機加熱能力[ｋW]</a:t>
                </a:r>
              </a:p>
            </c:rich>
          </c:tx>
          <c:layout>
            <c:manualLayout>
              <c:xMode val="edge"/>
              <c:yMode val="edge"/>
              <c:x val="1.1140824416184077E-2"/>
              <c:y val="0.222698268713428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018688"/>
        <c:crosses val="autoZero"/>
        <c:crossBetween val="between"/>
      </c:valAx>
      <c:catAx>
        <c:axId val="1080264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8028288"/>
        <c:crosses val="autoZero"/>
        <c:auto val="1"/>
        <c:lblAlgn val="ctr"/>
        <c:lblOffset val="100"/>
        <c:noMultiLvlLbl val="0"/>
      </c:catAx>
      <c:valAx>
        <c:axId val="108028288"/>
        <c:scaling>
          <c:orientation val="minMax"/>
          <c:min val="-1500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貯湯槽蓄熱量[MJ]</a:t>
                </a:r>
              </a:p>
            </c:rich>
          </c:tx>
          <c:layout>
            <c:manualLayout>
              <c:xMode val="edge"/>
              <c:yMode val="edge"/>
              <c:x val="0.94636136000241355"/>
              <c:y val="0.32548233609836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026496"/>
        <c:crosses val="max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678699645302955"/>
          <c:y val="3.5650623885918001E-3"/>
          <c:w val="0.7601532567049808"/>
          <c:h val="8.1639928698752223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00024550080124"/>
          <c:y val="0.12963109482483842"/>
          <c:w val="0.74133808965326675"/>
          <c:h val="0.75926784111691081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ash"/>
            <c:size val="1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'バランス図入力例 (ビジネスホテル)'!$S$4:$S$27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3920"/>
        <c:axId val="108064768"/>
      </c:lineChart>
      <c:catAx>
        <c:axId val="108033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08064768"/>
        <c:crosses val="autoZero"/>
        <c:auto val="1"/>
        <c:lblAlgn val="ctr"/>
        <c:lblOffset val="100"/>
        <c:tickMarkSkip val="1"/>
        <c:noMultiLvlLbl val="0"/>
      </c:catAx>
      <c:valAx>
        <c:axId val="10806476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108033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11</xdr:col>
      <xdr:colOff>552450</xdr:colOff>
      <xdr:row>54</xdr:row>
      <xdr:rowOff>57150</xdr:rowOff>
    </xdr:to>
    <xdr:graphicFrame macro="">
      <xdr:nvGraphicFramePr>
        <xdr:cNvPr id="1252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257175</xdr:colOff>
      <xdr:row>53</xdr:row>
      <xdr:rowOff>57150</xdr:rowOff>
    </xdr:from>
    <xdr:to>
      <xdr:col>11</xdr:col>
      <xdr:colOff>571500</xdr:colOff>
      <xdr:row>56</xdr:row>
      <xdr:rowOff>0</xdr:rowOff>
    </xdr:to>
    <xdr:graphicFrame macro="">
      <xdr:nvGraphicFramePr>
        <xdr:cNvPr id="1253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0.00246</cdr:x>
      <cdr:y>0.315</cdr:y>
    </cdr:from>
    <cdr:to>
      <cdr:x>0.14054</cdr:x>
      <cdr:y>0.70401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58" y="129540"/>
          <a:ext cx="838024" cy="160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②運転状態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11</xdr:col>
      <xdr:colOff>552450</xdr:colOff>
      <xdr:row>54</xdr:row>
      <xdr:rowOff>57150</xdr:rowOff>
    </xdr:to>
    <xdr:graphicFrame macro="">
      <xdr:nvGraphicFramePr>
        <xdr:cNvPr id="2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257175</xdr:colOff>
      <xdr:row>53</xdr:row>
      <xdr:rowOff>57150</xdr:rowOff>
    </xdr:from>
    <xdr:to>
      <xdr:col>11</xdr:col>
      <xdr:colOff>571500</xdr:colOff>
      <xdr:row>56</xdr:row>
      <xdr:rowOff>0</xdr:rowOff>
    </xdr:to>
    <xdr:graphicFrame macro="">
      <xdr:nvGraphicFramePr>
        <xdr:cNvPr id="3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0.00246</cdr:x>
      <cdr:y>0.315</cdr:y>
    </cdr:from>
    <cdr:to>
      <cdr:x>0.14054</cdr:x>
      <cdr:y>0.70401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58" y="129540"/>
          <a:ext cx="838024" cy="160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②運転状態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showGridLines="0" tabSelected="1" zoomScaleNormal="100" workbookViewId="0">
      <selection activeCell="B57" sqref="B57"/>
    </sheetView>
  </sheetViews>
  <sheetFormatPr defaultColWidth="0" defaultRowHeight="12" zeroHeight="1" x14ac:dyDescent="0.15"/>
  <cols>
    <col min="1" max="1" width="9.140625" customWidth="1"/>
    <col min="2" max="2" width="5.42578125" bestFit="1" customWidth="1"/>
    <col min="3" max="4" width="6.28515625" customWidth="1"/>
    <col min="5" max="6" width="9.28515625" bestFit="1" customWidth="1"/>
    <col min="7" max="7" width="8.7109375" customWidth="1"/>
    <col min="8" max="8" width="9.28515625" bestFit="1" customWidth="1"/>
    <col min="9" max="9" width="8.7109375" customWidth="1"/>
    <col min="10" max="10" width="11" customWidth="1"/>
    <col min="11" max="11" width="9.85546875" bestFit="1" customWidth="1"/>
    <col min="12" max="12" width="9.85546875" customWidth="1"/>
    <col min="13" max="13" width="4.7109375" customWidth="1"/>
    <col min="14" max="16" width="9.28515625" bestFit="1" customWidth="1"/>
    <col min="17" max="22" width="9.140625" customWidth="1"/>
    <col min="23" max="24" width="0" hidden="1" customWidth="1"/>
    <col min="25" max="16384" width="9.140625" hidden="1"/>
  </cols>
  <sheetData>
    <row r="1" spans="1:21" ht="12.75" thickBot="1" x14ac:dyDescent="0.2">
      <c r="B1" t="s">
        <v>14</v>
      </c>
      <c r="K1" s="4"/>
      <c r="L1" s="4"/>
      <c r="M1" s="4"/>
      <c r="N1" t="s">
        <v>15</v>
      </c>
    </row>
    <row r="2" spans="1:21" ht="40.5" x14ac:dyDescent="0.15">
      <c r="B2" s="63" t="s">
        <v>4</v>
      </c>
      <c r="C2" s="9" t="s">
        <v>24</v>
      </c>
      <c r="D2" s="9" t="s">
        <v>3</v>
      </c>
      <c r="E2" s="9" t="s">
        <v>32</v>
      </c>
      <c r="F2" s="9" t="s">
        <v>33</v>
      </c>
      <c r="G2" s="9" t="s">
        <v>25</v>
      </c>
      <c r="H2" s="28" t="s">
        <v>30</v>
      </c>
      <c r="I2" s="9" t="s">
        <v>26</v>
      </c>
      <c r="J2" s="9" t="s">
        <v>6</v>
      </c>
      <c r="K2" s="9" t="s">
        <v>27</v>
      </c>
      <c r="L2" s="13" t="s">
        <v>7</v>
      </c>
      <c r="M2" s="6"/>
      <c r="N2" s="71" t="s">
        <v>12</v>
      </c>
      <c r="O2" s="70" t="s">
        <v>35</v>
      </c>
      <c r="P2" s="70" t="s">
        <v>18</v>
      </c>
      <c r="Q2" s="70" t="s">
        <v>31</v>
      </c>
      <c r="R2" s="70" t="s">
        <v>21</v>
      </c>
      <c r="S2" s="70" t="s">
        <v>38</v>
      </c>
      <c r="T2" s="35" t="s">
        <v>36</v>
      </c>
      <c r="U2" s="35" t="s">
        <v>37</v>
      </c>
    </row>
    <row r="3" spans="1:21" x14ac:dyDescent="0.15">
      <c r="B3" s="64"/>
      <c r="C3" s="7" t="s">
        <v>5</v>
      </c>
      <c r="D3" s="7" t="s">
        <v>5</v>
      </c>
      <c r="E3" s="7" t="s">
        <v>1</v>
      </c>
      <c r="F3" s="7" t="s">
        <v>2</v>
      </c>
      <c r="G3" s="7" t="s">
        <v>10</v>
      </c>
      <c r="H3" s="7" t="s">
        <v>2</v>
      </c>
      <c r="I3" s="7" t="s">
        <v>2</v>
      </c>
      <c r="J3" s="7" t="s">
        <v>34</v>
      </c>
      <c r="K3" s="7" t="s">
        <v>11</v>
      </c>
      <c r="L3" s="14" t="s">
        <v>8</v>
      </c>
      <c r="M3" s="1"/>
      <c r="N3" s="72"/>
      <c r="O3" s="30" t="s">
        <v>2</v>
      </c>
      <c r="P3" s="30" t="s">
        <v>2</v>
      </c>
      <c r="Q3" s="30" t="s">
        <v>2</v>
      </c>
      <c r="R3" s="30" t="s">
        <v>11</v>
      </c>
      <c r="S3" s="61" t="s">
        <v>13</v>
      </c>
      <c r="T3" s="36" t="s">
        <v>2</v>
      </c>
      <c r="U3" s="36" t="s">
        <v>2</v>
      </c>
    </row>
    <row r="4" spans="1:21" x14ac:dyDescent="0.15">
      <c r="A4" s="5"/>
      <c r="B4" s="10">
        <v>22</v>
      </c>
      <c r="C4" s="46"/>
      <c r="D4" s="47"/>
      <c r="E4" s="48"/>
      <c r="F4" s="49">
        <f>ROUND(E4*(60-D4)/860*1.1,0)</f>
        <v>0</v>
      </c>
      <c r="G4" s="50"/>
      <c r="H4" s="51"/>
      <c r="I4" s="51"/>
      <c r="J4" s="38">
        <f>H4-F4</f>
        <v>0</v>
      </c>
      <c r="K4" s="12">
        <f t="shared" ref="K4:K27" si="0">U4*3.6</f>
        <v>0</v>
      </c>
      <c r="L4" s="15" t="e">
        <f t="shared" ref="L4:L27" si="1">R4/$R$30*100</f>
        <v>#DIV/0!</v>
      </c>
      <c r="M4" s="24"/>
      <c r="N4" s="31">
        <f t="shared" ref="N4:N27" si="2">B4</f>
        <v>22</v>
      </c>
      <c r="O4" s="32">
        <f t="shared" ref="O4:O27" si="3">IF(J4&gt;0,J4,0)</f>
        <v>0</v>
      </c>
      <c r="P4" s="32">
        <f t="shared" ref="P4:P27" si="4">IF(J4&gt;0,0,F4-H4)</f>
        <v>0</v>
      </c>
      <c r="Q4" s="32">
        <f>-H4</f>
        <v>0</v>
      </c>
      <c r="R4" s="32">
        <f>IF(K4&lt;0,0,K4)</f>
        <v>0</v>
      </c>
      <c r="S4" s="29">
        <f t="shared" ref="S4:S27" si="5">IF(G4&gt;0,1,-10)</f>
        <v>-10</v>
      </c>
      <c r="T4" s="34">
        <f>J4</f>
        <v>0</v>
      </c>
      <c r="U4" s="34">
        <f>-MIN($T$4:$T$27)+J4</f>
        <v>0</v>
      </c>
    </row>
    <row r="5" spans="1:21" x14ac:dyDescent="0.15">
      <c r="A5" s="5"/>
      <c r="B5" s="10">
        <v>23</v>
      </c>
      <c r="C5" s="46"/>
      <c r="D5" s="47"/>
      <c r="E5" s="48"/>
      <c r="F5" s="49">
        <f t="shared" ref="F5:F27" si="6">ROUND(E5*(60-D5)/860*1.1,0)</f>
        <v>0</v>
      </c>
      <c r="G5" s="50"/>
      <c r="H5" s="51"/>
      <c r="I5" s="51"/>
      <c r="J5" s="38">
        <f>H5-F5</f>
        <v>0</v>
      </c>
      <c r="K5" s="12">
        <f t="shared" si="0"/>
        <v>0</v>
      </c>
      <c r="L5" s="15" t="e">
        <f t="shared" si="1"/>
        <v>#DIV/0!</v>
      </c>
      <c r="M5" s="24"/>
      <c r="N5" s="31">
        <f t="shared" si="2"/>
        <v>23</v>
      </c>
      <c r="O5" s="32">
        <f t="shared" si="3"/>
        <v>0</v>
      </c>
      <c r="P5" s="32">
        <f t="shared" si="4"/>
        <v>0</v>
      </c>
      <c r="Q5" s="32">
        <f t="shared" ref="Q5:Q27" si="7">-H5</f>
        <v>0</v>
      </c>
      <c r="R5" s="32">
        <f t="shared" ref="R5:R27" si="8">IF(K5&lt;0,0,K5)</f>
        <v>0</v>
      </c>
      <c r="S5" s="29">
        <f t="shared" si="5"/>
        <v>-10</v>
      </c>
      <c r="T5" s="34">
        <f t="shared" ref="T5:T27" si="9">J5+T4</f>
        <v>0</v>
      </c>
      <c r="U5" s="34">
        <f t="shared" ref="U5:U27" si="10">-MIN($T$4:$T$27)+J5+T4</f>
        <v>0</v>
      </c>
    </row>
    <row r="6" spans="1:21" x14ac:dyDescent="0.15">
      <c r="A6" s="5"/>
      <c r="B6" s="10">
        <v>0</v>
      </c>
      <c r="C6" s="46"/>
      <c r="D6" s="47"/>
      <c r="E6" s="48"/>
      <c r="F6" s="49">
        <f t="shared" si="6"/>
        <v>0</v>
      </c>
      <c r="G6" s="50"/>
      <c r="H6" s="51"/>
      <c r="I6" s="51"/>
      <c r="J6" s="38">
        <f>H6-F6</f>
        <v>0</v>
      </c>
      <c r="K6" s="12">
        <f t="shared" si="0"/>
        <v>0</v>
      </c>
      <c r="L6" s="15" t="e">
        <f t="shared" si="1"/>
        <v>#DIV/0!</v>
      </c>
      <c r="M6" s="24"/>
      <c r="N6" s="31">
        <f t="shared" si="2"/>
        <v>0</v>
      </c>
      <c r="O6" s="32">
        <f t="shared" si="3"/>
        <v>0</v>
      </c>
      <c r="P6" s="32">
        <f t="shared" si="4"/>
        <v>0</v>
      </c>
      <c r="Q6" s="32">
        <f t="shared" si="7"/>
        <v>0</v>
      </c>
      <c r="R6" s="32">
        <f t="shared" si="8"/>
        <v>0</v>
      </c>
      <c r="S6" s="29">
        <f t="shared" si="5"/>
        <v>-10</v>
      </c>
      <c r="T6" s="34">
        <f t="shared" si="9"/>
        <v>0</v>
      </c>
      <c r="U6" s="34">
        <f t="shared" si="10"/>
        <v>0</v>
      </c>
    </row>
    <row r="7" spans="1:21" x14ac:dyDescent="0.15">
      <c r="A7" s="5"/>
      <c r="B7" s="10">
        <v>1</v>
      </c>
      <c r="C7" s="46"/>
      <c r="D7" s="47"/>
      <c r="E7" s="48"/>
      <c r="F7" s="49">
        <f t="shared" si="6"/>
        <v>0</v>
      </c>
      <c r="G7" s="50"/>
      <c r="H7" s="51"/>
      <c r="I7" s="51"/>
      <c r="J7" s="38">
        <f>H7-F7</f>
        <v>0</v>
      </c>
      <c r="K7" s="12">
        <f t="shared" si="0"/>
        <v>0</v>
      </c>
      <c r="L7" s="15" t="e">
        <f t="shared" si="1"/>
        <v>#DIV/0!</v>
      </c>
      <c r="M7" s="24"/>
      <c r="N7" s="31">
        <f t="shared" si="2"/>
        <v>1</v>
      </c>
      <c r="O7" s="32">
        <f t="shared" si="3"/>
        <v>0</v>
      </c>
      <c r="P7" s="32">
        <f t="shared" si="4"/>
        <v>0</v>
      </c>
      <c r="Q7" s="32">
        <f t="shared" si="7"/>
        <v>0</v>
      </c>
      <c r="R7" s="32">
        <f t="shared" si="8"/>
        <v>0</v>
      </c>
      <c r="S7" s="29">
        <f t="shared" si="5"/>
        <v>-10</v>
      </c>
      <c r="T7" s="34">
        <f t="shared" si="9"/>
        <v>0</v>
      </c>
      <c r="U7" s="34">
        <f t="shared" si="10"/>
        <v>0</v>
      </c>
    </row>
    <row r="8" spans="1:21" x14ac:dyDescent="0.15">
      <c r="A8" s="5"/>
      <c r="B8" s="10">
        <v>2</v>
      </c>
      <c r="C8" s="46"/>
      <c r="D8" s="47"/>
      <c r="E8" s="48"/>
      <c r="F8" s="49">
        <f t="shared" si="6"/>
        <v>0</v>
      </c>
      <c r="G8" s="50"/>
      <c r="H8" s="51"/>
      <c r="I8" s="51"/>
      <c r="J8" s="38">
        <f t="shared" ref="J8:J27" si="11">H8-F8</f>
        <v>0</v>
      </c>
      <c r="K8" s="12">
        <f t="shared" si="0"/>
        <v>0</v>
      </c>
      <c r="L8" s="15" t="e">
        <f t="shared" si="1"/>
        <v>#DIV/0!</v>
      </c>
      <c r="M8" s="24"/>
      <c r="N8" s="31">
        <f t="shared" si="2"/>
        <v>2</v>
      </c>
      <c r="O8" s="32">
        <f t="shared" si="3"/>
        <v>0</v>
      </c>
      <c r="P8" s="32">
        <f t="shared" si="4"/>
        <v>0</v>
      </c>
      <c r="Q8" s="32">
        <f t="shared" si="7"/>
        <v>0</v>
      </c>
      <c r="R8" s="32">
        <f t="shared" si="8"/>
        <v>0</v>
      </c>
      <c r="S8" s="29">
        <f t="shared" si="5"/>
        <v>-10</v>
      </c>
      <c r="T8" s="34">
        <f t="shared" si="9"/>
        <v>0</v>
      </c>
      <c r="U8" s="34">
        <f t="shared" si="10"/>
        <v>0</v>
      </c>
    </row>
    <row r="9" spans="1:21" x14ac:dyDescent="0.15">
      <c r="A9" s="5"/>
      <c r="B9" s="10">
        <v>3</v>
      </c>
      <c r="C9" s="46"/>
      <c r="D9" s="47"/>
      <c r="E9" s="48"/>
      <c r="F9" s="49">
        <f t="shared" si="6"/>
        <v>0</v>
      </c>
      <c r="G9" s="50"/>
      <c r="H9" s="51"/>
      <c r="I9" s="51"/>
      <c r="J9" s="38">
        <f t="shared" si="11"/>
        <v>0</v>
      </c>
      <c r="K9" s="12">
        <f t="shared" si="0"/>
        <v>0</v>
      </c>
      <c r="L9" s="15" t="e">
        <f t="shared" si="1"/>
        <v>#DIV/0!</v>
      </c>
      <c r="M9" s="24"/>
      <c r="N9" s="31">
        <f t="shared" si="2"/>
        <v>3</v>
      </c>
      <c r="O9" s="32">
        <f t="shared" si="3"/>
        <v>0</v>
      </c>
      <c r="P9" s="32">
        <f t="shared" si="4"/>
        <v>0</v>
      </c>
      <c r="Q9" s="32">
        <f t="shared" si="7"/>
        <v>0</v>
      </c>
      <c r="R9" s="32">
        <f t="shared" si="8"/>
        <v>0</v>
      </c>
      <c r="S9" s="29">
        <f t="shared" si="5"/>
        <v>-10</v>
      </c>
      <c r="T9" s="34">
        <f t="shared" si="9"/>
        <v>0</v>
      </c>
      <c r="U9" s="34">
        <f t="shared" si="10"/>
        <v>0</v>
      </c>
    </row>
    <row r="10" spans="1:21" x14ac:dyDescent="0.15">
      <c r="A10" s="5"/>
      <c r="B10" s="10">
        <v>4</v>
      </c>
      <c r="C10" s="46"/>
      <c r="D10" s="47"/>
      <c r="E10" s="48"/>
      <c r="F10" s="49">
        <f t="shared" si="6"/>
        <v>0</v>
      </c>
      <c r="G10" s="50"/>
      <c r="H10" s="51"/>
      <c r="I10" s="51"/>
      <c r="J10" s="38">
        <f t="shared" si="11"/>
        <v>0</v>
      </c>
      <c r="K10" s="12">
        <f t="shared" si="0"/>
        <v>0</v>
      </c>
      <c r="L10" s="15" t="e">
        <f t="shared" si="1"/>
        <v>#DIV/0!</v>
      </c>
      <c r="M10" s="24"/>
      <c r="N10" s="31">
        <f t="shared" si="2"/>
        <v>4</v>
      </c>
      <c r="O10" s="32">
        <f t="shared" si="3"/>
        <v>0</v>
      </c>
      <c r="P10" s="32">
        <f t="shared" si="4"/>
        <v>0</v>
      </c>
      <c r="Q10" s="32">
        <f t="shared" si="7"/>
        <v>0</v>
      </c>
      <c r="R10" s="32">
        <f t="shared" si="8"/>
        <v>0</v>
      </c>
      <c r="S10" s="29">
        <f t="shared" si="5"/>
        <v>-10</v>
      </c>
      <c r="T10" s="34">
        <f t="shared" si="9"/>
        <v>0</v>
      </c>
      <c r="U10" s="34">
        <f t="shared" si="10"/>
        <v>0</v>
      </c>
    </row>
    <row r="11" spans="1:21" x14ac:dyDescent="0.15">
      <c r="A11" s="5"/>
      <c r="B11" s="10">
        <v>5</v>
      </c>
      <c r="C11" s="46"/>
      <c r="D11" s="47"/>
      <c r="E11" s="48"/>
      <c r="F11" s="49">
        <f t="shared" si="6"/>
        <v>0</v>
      </c>
      <c r="G11" s="50"/>
      <c r="H11" s="51"/>
      <c r="I11" s="51"/>
      <c r="J11" s="38">
        <f t="shared" si="11"/>
        <v>0</v>
      </c>
      <c r="K11" s="12">
        <f t="shared" si="0"/>
        <v>0</v>
      </c>
      <c r="L11" s="15" t="e">
        <f t="shared" si="1"/>
        <v>#DIV/0!</v>
      </c>
      <c r="M11" s="24"/>
      <c r="N11" s="31">
        <f t="shared" si="2"/>
        <v>5</v>
      </c>
      <c r="O11" s="32">
        <f t="shared" si="3"/>
        <v>0</v>
      </c>
      <c r="P11" s="32">
        <f t="shared" si="4"/>
        <v>0</v>
      </c>
      <c r="Q11" s="32">
        <f t="shared" si="7"/>
        <v>0</v>
      </c>
      <c r="R11" s="32">
        <f t="shared" si="8"/>
        <v>0</v>
      </c>
      <c r="S11" s="29">
        <f t="shared" si="5"/>
        <v>-10</v>
      </c>
      <c r="T11" s="34">
        <f t="shared" si="9"/>
        <v>0</v>
      </c>
      <c r="U11" s="34">
        <f t="shared" si="10"/>
        <v>0</v>
      </c>
    </row>
    <row r="12" spans="1:21" x14ac:dyDescent="0.15">
      <c r="A12" s="5"/>
      <c r="B12" s="10">
        <v>6</v>
      </c>
      <c r="C12" s="46"/>
      <c r="D12" s="47"/>
      <c r="E12" s="48"/>
      <c r="F12" s="49">
        <f t="shared" si="6"/>
        <v>0</v>
      </c>
      <c r="G12" s="50"/>
      <c r="H12" s="51"/>
      <c r="I12" s="51"/>
      <c r="J12" s="38">
        <f t="shared" si="11"/>
        <v>0</v>
      </c>
      <c r="K12" s="12">
        <f t="shared" si="0"/>
        <v>0</v>
      </c>
      <c r="L12" s="15" t="e">
        <f t="shared" si="1"/>
        <v>#DIV/0!</v>
      </c>
      <c r="M12" s="24"/>
      <c r="N12" s="31">
        <f t="shared" si="2"/>
        <v>6</v>
      </c>
      <c r="O12" s="32">
        <f t="shared" si="3"/>
        <v>0</v>
      </c>
      <c r="P12" s="32">
        <f t="shared" si="4"/>
        <v>0</v>
      </c>
      <c r="Q12" s="32">
        <f t="shared" si="7"/>
        <v>0</v>
      </c>
      <c r="R12" s="32">
        <f t="shared" si="8"/>
        <v>0</v>
      </c>
      <c r="S12" s="29">
        <f t="shared" si="5"/>
        <v>-10</v>
      </c>
      <c r="T12" s="34">
        <f t="shared" si="9"/>
        <v>0</v>
      </c>
      <c r="U12" s="34">
        <f t="shared" si="10"/>
        <v>0</v>
      </c>
    </row>
    <row r="13" spans="1:21" x14ac:dyDescent="0.15">
      <c r="A13" s="5"/>
      <c r="B13" s="10">
        <v>7</v>
      </c>
      <c r="C13" s="46"/>
      <c r="D13" s="47"/>
      <c r="E13" s="48"/>
      <c r="F13" s="49">
        <f t="shared" si="6"/>
        <v>0</v>
      </c>
      <c r="G13" s="50"/>
      <c r="H13" s="51"/>
      <c r="I13" s="51"/>
      <c r="J13" s="38">
        <f t="shared" si="11"/>
        <v>0</v>
      </c>
      <c r="K13" s="12">
        <f t="shared" si="0"/>
        <v>0</v>
      </c>
      <c r="L13" s="15" t="e">
        <f t="shared" si="1"/>
        <v>#DIV/0!</v>
      </c>
      <c r="M13" s="24"/>
      <c r="N13" s="31">
        <f t="shared" si="2"/>
        <v>7</v>
      </c>
      <c r="O13" s="32">
        <f t="shared" si="3"/>
        <v>0</v>
      </c>
      <c r="P13" s="32">
        <f t="shared" si="4"/>
        <v>0</v>
      </c>
      <c r="Q13" s="32">
        <f t="shared" si="7"/>
        <v>0</v>
      </c>
      <c r="R13" s="32">
        <f t="shared" si="8"/>
        <v>0</v>
      </c>
      <c r="S13" s="29">
        <f t="shared" si="5"/>
        <v>-10</v>
      </c>
      <c r="T13" s="34">
        <f t="shared" si="9"/>
        <v>0</v>
      </c>
      <c r="U13" s="34">
        <f t="shared" si="10"/>
        <v>0</v>
      </c>
    </row>
    <row r="14" spans="1:21" x14ac:dyDescent="0.15">
      <c r="A14" s="5"/>
      <c r="B14" s="10">
        <v>8</v>
      </c>
      <c r="C14" s="46"/>
      <c r="D14" s="47"/>
      <c r="E14" s="48"/>
      <c r="F14" s="49">
        <f t="shared" si="6"/>
        <v>0</v>
      </c>
      <c r="G14" s="50"/>
      <c r="H14" s="51"/>
      <c r="I14" s="51"/>
      <c r="J14" s="38">
        <f t="shared" si="11"/>
        <v>0</v>
      </c>
      <c r="K14" s="12">
        <f t="shared" si="0"/>
        <v>0</v>
      </c>
      <c r="L14" s="15" t="e">
        <f t="shared" si="1"/>
        <v>#DIV/0!</v>
      </c>
      <c r="M14" s="24"/>
      <c r="N14" s="31">
        <f t="shared" si="2"/>
        <v>8</v>
      </c>
      <c r="O14" s="32">
        <f t="shared" si="3"/>
        <v>0</v>
      </c>
      <c r="P14" s="32">
        <f t="shared" si="4"/>
        <v>0</v>
      </c>
      <c r="Q14" s="32">
        <f t="shared" si="7"/>
        <v>0</v>
      </c>
      <c r="R14" s="32">
        <f t="shared" si="8"/>
        <v>0</v>
      </c>
      <c r="S14" s="29">
        <f t="shared" si="5"/>
        <v>-10</v>
      </c>
      <c r="T14" s="34">
        <f t="shared" si="9"/>
        <v>0</v>
      </c>
      <c r="U14" s="34">
        <f t="shared" si="10"/>
        <v>0</v>
      </c>
    </row>
    <row r="15" spans="1:21" x14ac:dyDescent="0.15">
      <c r="A15" s="5"/>
      <c r="B15" s="10">
        <v>9</v>
      </c>
      <c r="C15" s="46"/>
      <c r="D15" s="47"/>
      <c r="E15" s="48"/>
      <c r="F15" s="49">
        <f t="shared" si="6"/>
        <v>0</v>
      </c>
      <c r="G15" s="50"/>
      <c r="H15" s="51"/>
      <c r="I15" s="51"/>
      <c r="J15" s="38">
        <f t="shared" si="11"/>
        <v>0</v>
      </c>
      <c r="K15" s="12">
        <f t="shared" si="0"/>
        <v>0</v>
      </c>
      <c r="L15" s="15" t="e">
        <f t="shared" si="1"/>
        <v>#DIV/0!</v>
      </c>
      <c r="M15" s="24"/>
      <c r="N15" s="31">
        <f t="shared" si="2"/>
        <v>9</v>
      </c>
      <c r="O15" s="32">
        <f t="shared" si="3"/>
        <v>0</v>
      </c>
      <c r="P15" s="32">
        <f t="shared" si="4"/>
        <v>0</v>
      </c>
      <c r="Q15" s="32">
        <f t="shared" si="7"/>
        <v>0</v>
      </c>
      <c r="R15" s="32">
        <f t="shared" si="8"/>
        <v>0</v>
      </c>
      <c r="S15" s="29">
        <f t="shared" si="5"/>
        <v>-10</v>
      </c>
      <c r="T15" s="34">
        <f t="shared" si="9"/>
        <v>0</v>
      </c>
      <c r="U15" s="34">
        <f t="shared" si="10"/>
        <v>0</v>
      </c>
    </row>
    <row r="16" spans="1:21" x14ac:dyDescent="0.15">
      <c r="A16" s="5"/>
      <c r="B16" s="10">
        <v>10</v>
      </c>
      <c r="C16" s="46"/>
      <c r="D16" s="47"/>
      <c r="E16" s="48"/>
      <c r="F16" s="49">
        <f t="shared" si="6"/>
        <v>0</v>
      </c>
      <c r="G16" s="50"/>
      <c r="H16" s="51"/>
      <c r="I16" s="51"/>
      <c r="J16" s="38">
        <f t="shared" si="11"/>
        <v>0</v>
      </c>
      <c r="K16" s="12">
        <f t="shared" si="0"/>
        <v>0</v>
      </c>
      <c r="L16" s="15" t="e">
        <f t="shared" si="1"/>
        <v>#DIV/0!</v>
      </c>
      <c r="M16" s="24"/>
      <c r="N16" s="31">
        <f t="shared" si="2"/>
        <v>10</v>
      </c>
      <c r="O16" s="32">
        <f t="shared" si="3"/>
        <v>0</v>
      </c>
      <c r="P16" s="32">
        <f t="shared" si="4"/>
        <v>0</v>
      </c>
      <c r="Q16" s="32">
        <f t="shared" si="7"/>
        <v>0</v>
      </c>
      <c r="R16" s="32">
        <f t="shared" si="8"/>
        <v>0</v>
      </c>
      <c r="S16" s="29">
        <f t="shared" si="5"/>
        <v>-10</v>
      </c>
      <c r="T16" s="34">
        <f t="shared" si="9"/>
        <v>0</v>
      </c>
      <c r="U16" s="34">
        <f t="shared" si="10"/>
        <v>0</v>
      </c>
    </row>
    <row r="17" spans="1:21" x14ac:dyDescent="0.15">
      <c r="A17" s="5"/>
      <c r="B17" s="10">
        <v>11</v>
      </c>
      <c r="C17" s="46"/>
      <c r="D17" s="47"/>
      <c r="E17" s="48"/>
      <c r="F17" s="49">
        <f t="shared" si="6"/>
        <v>0</v>
      </c>
      <c r="G17" s="50"/>
      <c r="H17" s="51"/>
      <c r="I17" s="51"/>
      <c r="J17" s="38">
        <f t="shared" si="11"/>
        <v>0</v>
      </c>
      <c r="K17" s="12">
        <f t="shared" si="0"/>
        <v>0</v>
      </c>
      <c r="L17" s="15" t="e">
        <f t="shared" si="1"/>
        <v>#DIV/0!</v>
      </c>
      <c r="M17" s="24"/>
      <c r="N17" s="31">
        <f t="shared" si="2"/>
        <v>11</v>
      </c>
      <c r="O17" s="32">
        <f t="shared" si="3"/>
        <v>0</v>
      </c>
      <c r="P17" s="32">
        <f t="shared" si="4"/>
        <v>0</v>
      </c>
      <c r="Q17" s="32">
        <f t="shared" si="7"/>
        <v>0</v>
      </c>
      <c r="R17" s="32">
        <f t="shared" si="8"/>
        <v>0</v>
      </c>
      <c r="S17" s="29">
        <f t="shared" si="5"/>
        <v>-10</v>
      </c>
      <c r="T17" s="34">
        <f t="shared" si="9"/>
        <v>0</v>
      </c>
      <c r="U17" s="34">
        <f t="shared" si="10"/>
        <v>0</v>
      </c>
    </row>
    <row r="18" spans="1:21" x14ac:dyDescent="0.15">
      <c r="A18" s="5"/>
      <c r="B18" s="10">
        <v>12</v>
      </c>
      <c r="C18" s="46"/>
      <c r="D18" s="47"/>
      <c r="E18" s="48"/>
      <c r="F18" s="49">
        <f t="shared" si="6"/>
        <v>0</v>
      </c>
      <c r="G18" s="50"/>
      <c r="H18" s="51"/>
      <c r="I18" s="51"/>
      <c r="J18" s="38">
        <f t="shared" si="11"/>
        <v>0</v>
      </c>
      <c r="K18" s="12">
        <f t="shared" si="0"/>
        <v>0</v>
      </c>
      <c r="L18" s="15" t="e">
        <f t="shared" si="1"/>
        <v>#DIV/0!</v>
      </c>
      <c r="M18" s="24"/>
      <c r="N18" s="31">
        <f t="shared" si="2"/>
        <v>12</v>
      </c>
      <c r="O18" s="32">
        <f t="shared" si="3"/>
        <v>0</v>
      </c>
      <c r="P18" s="32">
        <f t="shared" si="4"/>
        <v>0</v>
      </c>
      <c r="Q18" s="32">
        <f t="shared" si="7"/>
        <v>0</v>
      </c>
      <c r="R18" s="32">
        <f t="shared" si="8"/>
        <v>0</v>
      </c>
      <c r="S18" s="29">
        <f t="shared" si="5"/>
        <v>-10</v>
      </c>
      <c r="T18" s="34">
        <f t="shared" si="9"/>
        <v>0</v>
      </c>
      <c r="U18" s="34">
        <f t="shared" si="10"/>
        <v>0</v>
      </c>
    </row>
    <row r="19" spans="1:21" x14ac:dyDescent="0.15">
      <c r="A19" s="5"/>
      <c r="B19" s="10">
        <v>13</v>
      </c>
      <c r="C19" s="46"/>
      <c r="D19" s="47"/>
      <c r="E19" s="48"/>
      <c r="F19" s="49">
        <f t="shared" si="6"/>
        <v>0</v>
      </c>
      <c r="G19" s="50"/>
      <c r="H19" s="51"/>
      <c r="I19" s="51"/>
      <c r="J19" s="38">
        <f t="shared" si="11"/>
        <v>0</v>
      </c>
      <c r="K19" s="12">
        <f t="shared" si="0"/>
        <v>0</v>
      </c>
      <c r="L19" s="15" t="e">
        <f t="shared" si="1"/>
        <v>#DIV/0!</v>
      </c>
      <c r="M19" s="24"/>
      <c r="N19" s="31">
        <f t="shared" si="2"/>
        <v>13</v>
      </c>
      <c r="O19" s="32">
        <f t="shared" si="3"/>
        <v>0</v>
      </c>
      <c r="P19" s="32">
        <f t="shared" si="4"/>
        <v>0</v>
      </c>
      <c r="Q19" s="32">
        <f t="shared" si="7"/>
        <v>0</v>
      </c>
      <c r="R19" s="32">
        <f t="shared" si="8"/>
        <v>0</v>
      </c>
      <c r="S19" s="29">
        <f t="shared" si="5"/>
        <v>-10</v>
      </c>
      <c r="T19" s="34">
        <f t="shared" si="9"/>
        <v>0</v>
      </c>
      <c r="U19" s="34">
        <f t="shared" si="10"/>
        <v>0</v>
      </c>
    </row>
    <row r="20" spans="1:21" x14ac:dyDescent="0.15">
      <c r="A20" s="5"/>
      <c r="B20" s="10">
        <v>14</v>
      </c>
      <c r="C20" s="46"/>
      <c r="D20" s="47"/>
      <c r="E20" s="48"/>
      <c r="F20" s="49">
        <f t="shared" si="6"/>
        <v>0</v>
      </c>
      <c r="G20" s="50"/>
      <c r="H20" s="51"/>
      <c r="I20" s="51"/>
      <c r="J20" s="38">
        <f t="shared" si="11"/>
        <v>0</v>
      </c>
      <c r="K20" s="12">
        <f t="shared" si="0"/>
        <v>0</v>
      </c>
      <c r="L20" s="15" t="e">
        <f t="shared" si="1"/>
        <v>#DIV/0!</v>
      </c>
      <c r="M20" s="24"/>
      <c r="N20" s="31">
        <f t="shared" si="2"/>
        <v>14</v>
      </c>
      <c r="O20" s="32">
        <f t="shared" si="3"/>
        <v>0</v>
      </c>
      <c r="P20" s="32">
        <f t="shared" si="4"/>
        <v>0</v>
      </c>
      <c r="Q20" s="32">
        <f t="shared" si="7"/>
        <v>0</v>
      </c>
      <c r="R20" s="32">
        <f t="shared" si="8"/>
        <v>0</v>
      </c>
      <c r="S20" s="29">
        <f t="shared" si="5"/>
        <v>-10</v>
      </c>
      <c r="T20" s="34">
        <f t="shared" si="9"/>
        <v>0</v>
      </c>
      <c r="U20" s="34">
        <f t="shared" si="10"/>
        <v>0</v>
      </c>
    </row>
    <row r="21" spans="1:21" x14ac:dyDescent="0.15">
      <c r="A21" s="5"/>
      <c r="B21" s="10">
        <v>15</v>
      </c>
      <c r="C21" s="46"/>
      <c r="D21" s="47"/>
      <c r="E21" s="48"/>
      <c r="F21" s="49">
        <f t="shared" si="6"/>
        <v>0</v>
      </c>
      <c r="G21" s="50"/>
      <c r="H21" s="51"/>
      <c r="I21" s="51"/>
      <c r="J21" s="38">
        <f t="shared" si="11"/>
        <v>0</v>
      </c>
      <c r="K21" s="12">
        <f t="shared" si="0"/>
        <v>0</v>
      </c>
      <c r="L21" s="15" t="e">
        <f t="shared" si="1"/>
        <v>#DIV/0!</v>
      </c>
      <c r="M21" s="24"/>
      <c r="N21" s="31">
        <f t="shared" si="2"/>
        <v>15</v>
      </c>
      <c r="O21" s="32">
        <f t="shared" si="3"/>
        <v>0</v>
      </c>
      <c r="P21" s="32">
        <f t="shared" si="4"/>
        <v>0</v>
      </c>
      <c r="Q21" s="32">
        <f t="shared" si="7"/>
        <v>0</v>
      </c>
      <c r="R21" s="32">
        <f t="shared" si="8"/>
        <v>0</v>
      </c>
      <c r="S21" s="29">
        <f t="shared" si="5"/>
        <v>-10</v>
      </c>
      <c r="T21" s="34">
        <f t="shared" si="9"/>
        <v>0</v>
      </c>
      <c r="U21" s="34">
        <f t="shared" si="10"/>
        <v>0</v>
      </c>
    </row>
    <row r="22" spans="1:21" x14ac:dyDescent="0.15">
      <c r="A22" s="5"/>
      <c r="B22" s="10">
        <v>16</v>
      </c>
      <c r="C22" s="46"/>
      <c r="D22" s="47"/>
      <c r="E22" s="48"/>
      <c r="F22" s="49">
        <f t="shared" si="6"/>
        <v>0</v>
      </c>
      <c r="G22" s="50"/>
      <c r="H22" s="51"/>
      <c r="I22" s="51"/>
      <c r="J22" s="38">
        <f t="shared" si="11"/>
        <v>0</v>
      </c>
      <c r="K22" s="12">
        <f t="shared" si="0"/>
        <v>0</v>
      </c>
      <c r="L22" s="15" t="e">
        <f t="shared" si="1"/>
        <v>#DIV/0!</v>
      </c>
      <c r="M22" s="24"/>
      <c r="N22" s="31">
        <f t="shared" si="2"/>
        <v>16</v>
      </c>
      <c r="O22" s="32">
        <f t="shared" si="3"/>
        <v>0</v>
      </c>
      <c r="P22" s="32">
        <f t="shared" si="4"/>
        <v>0</v>
      </c>
      <c r="Q22" s="32">
        <f t="shared" si="7"/>
        <v>0</v>
      </c>
      <c r="R22" s="32">
        <f t="shared" si="8"/>
        <v>0</v>
      </c>
      <c r="S22" s="29">
        <f t="shared" si="5"/>
        <v>-10</v>
      </c>
      <c r="T22" s="34">
        <f t="shared" si="9"/>
        <v>0</v>
      </c>
      <c r="U22" s="34">
        <f t="shared" si="10"/>
        <v>0</v>
      </c>
    </row>
    <row r="23" spans="1:21" x14ac:dyDescent="0.15">
      <c r="A23" s="5"/>
      <c r="B23" s="10">
        <v>17</v>
      </c>
      <c r="C23" s="46"/>
      <c r="D23" s="47"/>
      <c r="E23" s="48"/>
      <c r="F23" s="49">
        <f t="shared" si="6"/>
        <v>0</v>
      </c>
      <c r="G23" s="50"/>
      <c r="H23" s="51"/>
      <c r="I23" s="51"/>
      <c r="J23" s="38">
        <f t="shared" si="11"/>
        <v>0</v>
      </c>
      <c r="K23" s="12">
        <f t="shared" si="0"/>
        <v>0</v>
      </c>
      <c r="L23" s="15" t="e">
        <f t="shared" si="1"/>
        <v>#DIV/0!</v>
      </c>
      <c r="M23" s="24"/>
      <c r="N23" s="31">
        <f t="shared" si="2"/>
        <v>17</v>
      </c>
      <c r="O23" s="32">
        <f t="shared" si="3"/>
        <v>0</v>
      </c>
      <c r="P23" s="32">
        <f t="shared" si="4"/>
        <v>0</v>
      </c>
      <c r="Q23" s="32">
        <f t="shared" si="7"/>
        <v>0</v>
      </c>
      <c r="R23" s="32">
        <f t="shared" si="8"/>
        <v>0</v>
      </c>
      <c r="S23" s="29">
        <f t="shared" si="5"/>
        <v>-10</v>
      </c>
      <c r="T23" s="34">
        <f t="shared" si="9"/>
        <v>0</v>
      </c>
      <c r="U23" s="34">
        <f t="shared" si="10"/>
        <v>0</v>
      </c>
    </row>
    <row r="24" spans="1:21" x14ac:dyDescent="0.15">
      <c r="A24" s="5"/>
      <c r="B24" s="10">
        <v>18</v>
      </c>
      <c r="C24" s="46"/>
      <c r="D24" s="47"/>
      <c r="E24" s="48"/>
      <c r="F24" s="49">
        <f t="shared" si="6"/>
        <v>0</v>
      </c>
      <c r="G24" s="50"/>
      <c r="H24" s="51"/>
      <c r="I24" s="51"/>
      <c r="J24" s="38">
        <f>H24-F24</f>
        <v>0</v>
      </c>
      <c r="K24" s="12">
        <f t="shared" si="0"/>
        <v>0</v>
      </c>
      <c r="L24" s="15" t="e">
        <f t="shared" si="1"/>
        <v>#DIV/0!</v>
      </c>
      <c r="M24" s="24"/>
      <c r="N24" s="31">
        <f t="shared" si="2"/>
        <v>18</v>
      </c>
      <c r="O24" s="32">
        <f t="shared" si="3"/>
        <v>0</v>
      </c>
      <c r="P24" s="32">
        <f t="shared" si="4"/>
        <v>0</v>
      </c>
      <c r="Q24" s="32">
        <f t="shared" si="7"/>
        <v>0</v>
      </c>
      <c r="R24" s="32">
        <f t="shared" si="8"/>
        <v>0</v>
      </c>
      <c r="S24" s="29">
        <f t="shared" si="5"/>
        <v>-10</v>
      </c>
      <c r="T24" s="34">
        <f t="shared" si="9"/>
        <v>0</v>
      </c>
      <c r="U24" s="34">
        <f t="shared" si="10"/>
        <v>0</v>
      </c>
    </row>
    <row r="25" spans="1:21" x14ac:dyDescent="0.15">
      <c r="A25" s="5"/>
      <c r="B25" s="10">
        <v>19</v>
      </c>
      <c r="C25" s="46"/>
      <c r="D25" s="47"/>
      <c r="E25" s="48"/>
      <c r="F25" s="49">
        <f t="shared" si="6"/>
        <v>0</v>
      </c>
      <c r="G25" s="50"/>
      <c r="H25" s="51"/>
      <c r="I25" s="51"/>
      <c r="J25" s="38">
        <f t="shared" si="11"/>
        <v>0</v>
      </c>
      <c r="K25" s="12">
        <f t="shared" si="0"/>
        <v>0</v>
      </c>
      <c r="L25" s="15" t="e">
        <f t="shared" si="1"/>
        <v>#DIV/0!</v>
      </c>
      <c r="M25" s="24"/>
      <c r="N25" s="31">
        <f t="shared" si="2"/>
        <v>19</v>
      </c>
      <c r="O25" s="32">
        <f t="shared" si="3"/>
        <v>0</v>
      </c>
      <c r="P25" s="32">
        <f t="shared" si="4"/>
        <v>0</v>
      </c>
      <c r="Q25" s="32">
        <f t="shared" si="7"/>
        <v>0</v>
      </c>
      <c r="R25" s="32">
        <f t="shared" si="8"/>
        <v>0</v>
      </c>
      <c r="S25" s="29">
        <f t="shared" si="5"/>
        <v>-10</v>
      </c>
      <c r="T25" s="34">
        <f t="shared" si="9"/>
        <v>0</v>
      </c>
      <c r="U25" s="34">
        <f t="shared" si="10"/>
        <v>0</v>
      </c>
    </row>
    <row r="26" spans="1:21" x14ac:dyDescent="0.15">
      <c r="A26" s="5"/>
      <c r="B26" s="10">
        <v>20</v>
      </c>
      <c r="C26" s="46"/>
      <c r="D26" s="47"/>
      <c r="E26" s="48"/>
      <c r="F26" s="49">
        <f t="shared" si="6"/>
        <v>0</v>
      </c>
      <c r="G26" s="50"/>
      <c r="H26" s="51"/>
      <c r="I26" s="51"/>
      <c r="J26" s="38">
        <f t="shared" si="11"/>
        <v>0</v>
      </c>
      <c r="K26" s="12">
        <f t="shared" si="0"/>
        <v>0</v>
      </c>
      <c r="L26" s="15" t="e">
        <f t="shared" si="1"/>
        <v>#DIV/0!</v>
      </c>
      <c r="M26" s="24"/>
      <c r="N26" s="31">
        <f t="shared" si="2"/>
        <v>20</v>
      </c>
      <c r="O26" s="32">
        <f t="shared" si="3"/>
        <v>0</v>
      </c>
      <c r="P26" s="32">
        <f t="shared" si="4"/>
        <v>0</v>
      </c>
      <c r="Q26" s="32">
        <f t="shared" si="7"/>
        <v>0</v>
      </c>
      <c r="R26" s="32">
        <f t="shared" si="8"/>
        <v>0</v>
      </c>
      <c r="S26" s="29">
        <f t="shared" si="5"/>
        <v>-10</v>
      </c>
      <c r="T26" s="34">
        <f t="shared" si="9"/>
        <v>0</v>
      </c>
      <c r="U26" s="34">
        <f t="shared" si="10"/>
        <v>0</v>
      </c>
    </row>
    <row r="27" spans="1:21" x14ac:dyDescent="0.15">
      <c r="A27" s="5"/>
      <c r="B27" s="10">
        <v>21</v>
      </c>
      <c r="C27" s="46"/>
      <c r="D27" s="47"/>
      <c r="E27" s="48"/>
      <c r="F27" s="49">
        <f t="shared" si="6"/>
        <v>0</v>
      </c>
      <c r="G27" s="50"/>
      <c r="H27" s="51"/>
      <c r="I27" s="51"/>
      <c r="J27" s="38">
        <f t="shared" si="11"/>
        <v>0</v>
      </c>
      <c r="K27" s="12">
        <f t="shared" si="0"/>
        <v>0</v>
      </c>
      <c r="L27" s="15" t="e">
        <f t="shared" si="1"/>
        <v>#DIV/0!</v>
      </c>
      <c r="M27" s="24"/>
      <c r="N27" s="31">
        <f t="shared" si="2"/>
        <v>21</v>
      </c>
      <c r="O27" s="32">
        <f t="shared" si="3"/>
        <v>0</v>
      </c>
      <c r="P27" s="32">
        <f t="shared" si="4"/>
        <v>0</v>
      </c>
      <c r="Q27" s="32">
        <f t="shared" si="7"/>
        <v>0</v>
      </c>
      <c r="R27" s="32">
        <f t="shared" si="8"/>
        <v>0</v>
      </c>
      <c r="S27" s="29">
        <f t="shared" si="5"/>
        <v>-10</v>
      </c>
      <c r="T27" s="34">
        <f t="shared" si="9"/>
        <v>0</v>
      </c>
      <c r="U27" s="34">
        <f t="shared" si="10"/>
        <v>0</v>
      </c>
    </row>
    <row r="28" spans="1:21" ht="12.75" thickBot="1" x14ac:dyDescent="0.2">
      <c r="B28" s="11" t="s">
        <v>0</v>
      </c>
      <c r="C28" s="39" t="s">
        <v>17</v>
      </c>
      <c r="D28" s="40" t="s">
        <v>17</v>
      </c>
      <c r="E28" s="41">
        <f t="shared" ref="E28:J28" si="12">SUM(E4:E27)</f>
        <v>0</v>
      </c>
      <c r="F28" s="41">
        <f t="shared" si="12"/>
        <v>0</v>
      </c>
      <c r="G28" s="40">
        <f t="shared" si="12"/>
        <v>0</v>
      </c>
      <c r="H28" s="42">
        <f t="shared" si="12"/>
        <v>0</v>
      </c>
      <c r="I28" s="42">
        <f t="shared" si="12"/>
        <v>0</v>
      </c>
      <c r="J28" s="60">
        <f t="shared" si="12"/>
        <v>0</v>
      </c>
      <c r="K28" s="43" t="s">
        <v>17</v>
      </c>
      <c r="L28" s="44" t="s">
        <v>17</v>
      </c>
      <c r="M28" s="8"/>
      <c r="R28" s="2"/>
      <c r="T28" s="25"/>
      <c r="U28" s="26"/>
    </row>
    <row r="29" spans="1:21" ht="12.75" thickBot="1" x14ac:dyDescent="0.2">
      <c r="B29" s="66" t="s">
        <v>9</v>
      </c>
      <c r="C29" s="67"/>
      <c r="D29" s="67"/>
      <c r="E29" s="17" t="s">
        <v>22</v>
      </c>
      <c r="F29" s="17"/>
      <c r="G29" s="17"/>
      <c r="H29" s="17"/>
      <c r="I29" s="37" t="e">
        <f>SUM(I4:I13)/I28</f>
        <v>#DIV/0!</v>
      </c>
      <c r="J29" s="17"/>
      <c r="K29" s="19"/>
      <c r="L29" s="18"/>
      <c r="M29" s="23"/>
      <c r="Q29" s="3"/>
      <c r="R29" s="33" t="s">
        <v>16</v>
      </c>
      <c r="T29" s="26"/>
      <c r="U29" s="27"/>
    </row>
    <row r="30" spans="1:21" x14ac:dyDescent="0.15">
      <c r="L30" s="3" t="s">
        <v>23</v>
      </c>
      <c r="R30" s="34">
        <f>MAX(R4:R27)</f>
        <v>0</v>
      </c>
    </row>
    <row r="31" spans="1:21" ht="12.75" thickBot="1" x14ac:dyDescent="0.2">
      <c r="J31" s="2"/>
    </row>
    <row r="32" spans="1:21" x14ac:dyDescent="0.1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2:12" x14ac:dyDescent="0.15">
      <c r="B33" s="55"/>
      <c r="C33" s="8"/>
      <c r="D33" s="8"/>
      <c r="E33" s="8"/>
      <c r="F33" s="8"/>
      <c r="G33" s="8"/>
      <c r="H33" s="8"/>
      <c r="I33" s="8"/>
      <c r="J33" s="8"/>
      <c r="K33" s="8"/>
      <c r="L33" s="56"/>
    </row>
    <row r="34" spans="2:12" x14ac:dyDescent="0.15">
      <c r="B34" s="55"/>
      <c r="C34" s="8"/>
      <c r="D34" s="8"/>
      <c r="E34" s="8"/>
      <c r="F34" s="8"/>
      <c r="G34" s="8"/>
      <c r="H34" s="8"/>
      <c r="I34" s="8"/>
      <c r="J34" s="8"/>
      <c r="K34" s="8"/>
      <c r="L34" s="56"/>
    </row>
    <row r="35" spans="2:12" x14ac:dyDescent="0.15">
      <c r="B35" s="55"/>
      <c r="C35" s="8"/>
      <c r="D35" s="8"/>
      <c r="E35" s="8"/>
      <c r="F35" s="8"/>
      <c r="G35" s="8"/>
      <c r="H35" s="8"/>
      <c r="I35" s="8"/>
      <c r="J35" s="8"/>
      <c r="K35" s="8"/>
      <c r="L35" s="56"/>
    </row>
    <row r="36" spans="2:12" x14ac:dyDescent="0.15">
      <c r="B36" s="55"/>
      <c r="C36" s="8"/>
      <c r="D36" s="8"/>
      <c r="E36" s="8"/>
      <c r="F36" s="8"/>
      <c r="G36" s="8"/>
      <c r="H36" s="8"/>
      <c r="I36" s="8"/>
      <c r="J36" s="8"/>
      <c r="K36" s="8"/>
      <c r="L36" s="56"/>
    </row>
    <row r="37" spans="2:12" x14ac:dyDescent="0.15">
      <c r="B37" s="55"/>
      <c r="C37" s="8"/>
      <c r="D37" s="8"/>
      <c r="E37" s="8"/>
      <c r="F37" s="8"/>
      <c r="G37" s="8"/>
      <c r="H37" s="8"/>
      <c r="I37" s="8"/>
      <c r="J37" s="8"/>
      <c r="K37" s="8"/>
      <c r="L37" s="56"/>
    </row>
    <row r="38" spans="2:12" x14ac:dyDescent="0.15">
      <c r="B38" s="55"/>
      <c r="C38" s="8"/>
      <c r="D38" s="8"/>
      <c r="E38" s="8"/>
      <c r="F38" s="8"/>
      <c r="G38" s="8"/>
      <c r="H38" s="8"/>
      <c r="I38" s="8"/>
      <c r="J38" s="8"/>
      <c r="K38" s="8"/>
      <c r="L38" s="56"/>
    </row>
    <row r="39" spans="2:12" x14ac:dyDescent="0.15">
      <c r="B39" s="55"/>
      <c r="C39" s="8"/>
      <c r="D39" s="8"/>
      <c r="E39" s="8"/>
      <c r="F39" s="8"/>
      <c r="G39" s="8"/>
      <c r="H39" s="8"/>
      <c r="I39" s="8"/>
      <c r="J39" s="8"/>
      <c r="K39" s="8"/>
      <c r="L39" s="56"/>
    </row>
    <row r="40" spans="2:12" x14ac:dyDescent="0.15">
      <c r="B40" s="55"/>
      <c r="C40" s="8"/>
      <c r="D40" s="8"/>
      <c r="E40" s="8"/>
      <c r="F40" s="8"/>
      <c r="G40" s="8"/>
      <c r="H40" s="8"/>
      <c r="I40" s="8"/>
      <c r="J40" s="8"/>
      <c r="K40" s="8"/>
      <c r="L40" s="56"/>
    </row>
    <row r="41" spans="2:12" x14ac:dyDescent="0.15">
      <c r="B41" s="55"/>
      <c r="C41" s="8"/>
      <c r="D41" s="8"/>
      <c r="E41" s="8"/>
      <c r="F41" s="8"/>
      <c r="G41" s="8"/>
      <c r="H41" s="8"/>
      <c r="I41" s="8"/>
      <c r="J41" s="8"/>
      <c r="K41" s="8"/>
      <c r="L41" s="56"/>
    </row>
    <row r="42" spans="2:12" x14ac:dyDescent="0.15">
      <c r="B42" s="55"/>
      <c r="C42" s="8"/>
      <c r="D42" s="8"/>
      <c r="E42" s="8"/>
      <c r="F42" s="8"/>
      <c r="G42" s="8"/>
      <c r="H42" s="8"/>
      <c r="I42" s="8"/>
      <c r="J42" s="8"/>
      <c r="K42" s="8"/>
      <c r="L42" s="56"/>
    </row>
    <row r="43" spans="2:12" x14ac:dyDescent="0.15">
      <c r="B43" s="55"/>
      <c r="C43" s="8"/>
      <c r="D43" s="8"/>
      <c r="E43" s="8"/>
      <c r="F43" s="8"/>
      <c r="G43" s="8"/>
      <c r="H43" s="8"/>
      <c r="I43" s="8"/>
      <c r="J43" s="8"/>
      <c r="K43" s="8"/>
      <c r="L43" s="56"/>
    </row>
    <row r="44" spans="2:12" x14ac:dyDescent="0.15">
      <c r="B44" s="55"/>
      <c r="C44" s="8"/>
      <c r="D44" s="8"/>
      <c r="E44" s="8"/>
      <c r="F44" s="8"/>
      <c r="G44" s="8"/>
      <c r="H44" s="8"/>
      <c r="I44" s="8"/>
      <c r="J44" s="8"/>
      <c r="K44" s="8"/>
      <c r="L44" s="56"/>
    </row>
    <row r="45" spans="2:12" x14ac:dyDescent="0.15">
      <c r="B45" s="55"/>
      <c r="C45" s="8"/>
      <c r="D45" s="8"/>
      <c r="E45" s="8"/>
      <c r="F45" s="8"/>
      <c r="G45" s="8"/>
      <c r="H45" s="8"/>
      <c r="I45" s="8"/>
      <c r="J45" s="8"/>
      <c r="K45" s="8"/>
      <c r="L45" s="56"/>
    </row>
    <row r="46" spans="2:12" x14ac:dyDescent="0.15">
      <c r="B46" s="55"/>
      <c r="C46" s="8"/>
      <c r="D46" s="8"/>
      <c r="E46" s="8"/>
      <c r="F46" s="8"/>
      <c r="G46" s="8"/>
      <c r="H46" s="8"/>
      <c r="I46" s="8"/>
      <c r="J46" s="8"/>
      <c r="K46" s="8"/>
      <c r="L46" s="56"/>
    </row>
    <row r="47" spans="2:12" x14ac:dyDescent="0.15">
      <c r="B47" s="55"/>
      <c r="C47" s="8"/>
      <c r="D47" s="8"/>
      <c r="E47" s="8"/>
      <c r="F47" s="8"/>
      <c r="G47" s="8"/>
      <c r="H47" s="8"/>
      <c r="I47" s="8"/>
      <c r="J47" s="8"/>
      <c r="K47" s="8"/>
      <c r="L47" s="56"/>
    </row>
    <row r="48" spans="2:12" x14ac:dyDescent="0.15">
      <c r="B48" s="55"/>
      <c r="C48" s="8"/>
      <c r="D48" s="8"/>
      <c r="E48" s="8"/>
      <c r="F48" s="8"/>
      <c r="G48" s="8"/>
      <c r="H48" s="8"/>
      <c r="I48" s="8"/>
      <c r="J48" s="8"/>
      <c r="K48" s="8"/>
      <c r="L48" s="56"/>
    </row>
    <row r="49" spans="2:18" x14ac:dyDescent="0.15">
      <c r="B49" s="55"/>
      <c r="C49" s="8"/>
      <c r="D49" s="8"/>
      <c r="E49" s="8"/>
      <c r="F49" s="8"/>
      <c r="G49" s="8"/>
      <c r="H49" s="8"/>
      <c r="I49" s="8"/>
      <c r="J49" s="8"/>
      <c r="K49" s="8"/>
      <c r="L49" s="56"/>
    </row>
    <row r="50" spans="2:18" x14ac:dyDescent="0.15">
      <c r="B50" s="55"/>
      <c r="C50" s="8"/>
      <c r="D50" s="8"/>
      <c r="E50" s="8"/>
      <c r="F50" s="8"/>
      <c r="G50" s="8"/>
      <c r="H50" s="8"/>
      <c r="I50" s="8"/>
      <c r="J50" s="8"/>
      <c r="K50" s="8"/>
      <c r="L50" s="56"/>
    </row>
    <row r="51" spans="2:18" x14ac:dyDescent="0.15">
      <c r="B51" s="55"/>
      <c r="C51" s="8"/>
      <c r="D51" s="8"/>
      <c r="E51" s="8"/>
      <c r="F51" s="8"/>
      <c r="G51" s="8"/>
      <c r="H51" s="8"/>
      <c r="I51" s="8"/>
      <c r="J51" s="8"/>
      <c r="K51" s="8"/>
      <c r="L51" s="56"/>
    </row>
    <row r="52" spans="2:18" x14ac:dyDescent="0.15">
      <c r="B52" s="55"/>
      <c r="C52" s="8"/>
      <c r="D52" s="8"/>
      <c r="E52" s="8"/>
      <c r="F52" s="8"/>
      <c r="G52" s="8"/>
      <c r="H52" s="8"/>
      <c r="I52" s="8"/>
      <c r="J52" s="8"/>
      <c r="K52" s="8"/>
      <c r="L52" s="56"/>
    </row>
    <row r="53" spans="2:18" x14ac:dyDescent="0.15">
      <c r="B53" s="55"/>
      <c r="C53" s="8"/>
      <c r="D53" s="8"/>
      <c r="E53" s="8"/>
      <c r="F53" s="8"/>
      <c r="G53" s="8"/>
      <c r="H53" s="8"/>
      <c r="I53" s="8"/>
      <c r="J53" s="8"/>
      <c r="K53" s="8"/>
      <c r="L53" s="56"/>
    </row>
    <row r="54" spans="2:18" x14ac:dyDescent="0.15">
      <c r="B54" s="55"/>
      <c r="C54" s="8"/>
      <c r="D54" s="8"/>
      <c r="E54" s="8"/>
      <c r="F54" s="8"/>
      <c r="G54" s="8"/>
      <c r="H54" s="8"/>
      <c r="I54" s="8"/>
      <c r="J54" s="8"/>
      <c r="K54" s="8"/>
      <c r="L54" s="56"/>
    </row>
    <row r="55" spans="2:18" x14ac:dyDescent="0.15">
      <c r="B55" s="55"/>
      <c r="C55" s="8"/>
      <c r="D55" s="8"/>
      <c r="E55" s="8"/>
      <c r="F55" s="8"/>
      <c r="G55" s="8"/>
      <c r="H55" s="8"/>
      <c r="I55" s="8"/>
      <c r="J55" s="8"/>
      <c r="K55" s="8"/>
      <c r="L55" s="56"/>
    </row>
    <row r="56" spans="2:18" ht="12.75" thickBot="1" x14ac:dyDescent="0.2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2:18" x14ac:dyDescent="0.15"/>
    <row r="58" spans="2:18" hidden="1" x14ac:dyDescent="0.15"/>
    <row r="59" spans="2:18" hidden="1" x14ac:dyDescent="0.15"/>
    <row r="60" spans="2:18" hidden="1" x14ac:dyDescent="0.15"/>
    <row r="61" spans="2:18" hidden="1" x14ac:dyDescent="0.15">
      <c r="K61" s="4"/>
    </row>
    <row r="62" spans="2:18" hidden="1" x14ac:dyDescent="0.15">
      <c r="B62" s="65"/>
      <c r="C62" s="6"/>
      <c r="D62" s="6"/>
      <c r="E62" s="6"/>
      <c r="F62" s="6"/>
      <c r="G62" s="6"/>
      <c r="H62" s="6"/>
      <c r="I62" s="6"/>
      <c r="J62" s="6"/>
      <c r="K62" s="20"/>
      <c r="L62" s="8"/>
      <c r="M62" s="8"/>
      <c r="N62" s="8"/>
      <c r="O62" s="8"/>
      <c r="P62" s="8"/>
      <c r="Q62" s="8"/>
      <c r="R62" s="8"/>
    </row>
    <row r="63" spans="2:18" hidden="1" x14ac:dyDescent="0.15">
      <c r="B63" s="65"/>
      <c r="C63" s="1"/>
      <c r="D63" s="1"/>
      <c r="E63" s="1"/>
      <c r="F63" s="1"/>
      <c r="G63" s="1"/>
      <c r="H63" s="1"/>
      <c r="I63" s="1"/>
      <c r="J63" s="1"/>
      <c r="K63" s="8"/>
      <c r="L63" s="8"/>
      <c r="M63" s="8"/>
      <c r="N63" s="8"/>
      <c r="O63" s="8"/>
      <c r="P63" s="8"/>
      <c r="Q63" s="8"/>
      <c r="R63" s="8"/>
    </row>
    <row r="64" spans="2:18" hidden="1" x14ac:dyDescent="0.15">
      <c r="B64" s="21"/>
      <c r="C64" s="21"/>
      <c r="D64" s="21"/>
      <c r="E64" s="16"/>
      <c r="F64" s="22"/>
      <c r="G64" s="8"/>
      <c r="H64" s="22"/>
      <c r="I64" s="22"/>
      <c r="J64" s="16"/>
      <c r="K64" s="22"/>
      <c r="L64" s="16"/>
      <c r="M64" s="16"/>
      <c r="N64" s="16"/>
      <c r="O64" s="22"/>
      <c r="P64" s="16"/>
      <c r="Q64" s="8"/>
      <c r="R64" s="8"/>
    </row>
    <row r="65" spans="2:18" hidden="1" x14ac:dyDescent="0.15">
      <c r="B65" s="21"/>
      <c r="C65" s="21"/>
      <c r="D65" s="21"/>
      <c r="E65" s="16"/>
      <c r="F65" s="22"/>
      <c r="G65" s="8"/>
      <c r="H65" s="22"/>
      <c r="I65" s="22"/>
      <c r="J65" s="16"/>
      <c r="K65" s="22"/>
      <c r="L65" s="16"/>
      <c r="M65" s="16"/>
      <c r="N65" s="16"/>
      <c r="O65" s="22"/>
      <c r="P65" s="16"/>
      <c r="Q65" s="8"/>
      <c r="R65" s="8"/>
    </row>
    <row r="66" spans="2:18" hidden="1" x14ac:dyDescent="0.15">
      <c r="B66" s="21"/>
      <c r="C66" s="21"/>
      <c r="D66" s="21"/>
      <c r="E66" s="16"/>
      <c r="F66" s="22"/>
      <c r="G66" s="8"/>
      <c r="H66" s="22"/>
      <c r="I66" s="22"/>
      <c r="J66" s="16"/>
      <c r="K66" s="22"/>
      <c r="L66" s="16"/>
      <c r="M66" s="16"/>
      <c r="N66" s="16"/>
      <c r="O66" s="22"/>
      <c r="P66" s="16"/>
      <c r="Q66" s="8"/>
      <c r="R66" s="8"/>
    </row>
    <row r="67" spans="2:18" hidden="1" x14ac:dyDescent="0.15">
      <c r="B67" s="21"/>
      <c r="C67" s="21"/>
      <c r="D67" s="21"/>
      <c r="E67" s="16"/>
      <c r="F67" s="22"/>
      <c r="G67" s="8"/>
      <c r="H67" s="22"/>
      <c r="I67" s="22"/>
      <c r="J67" s="16"/>
      <c r="K67" s="22"/>
      <c r="L67" s="16"/>
      <c r="M67" s="16"/>
      <c r="N67" s="16"/>
      <c r="O67" s="22"/>
      <c r="P67" s="16"/>
      <c r="Q67" s="8"/>
      <c r="R67" s="8"/>
    </row>
    <row r="68" spans="2:18" hidden="1" x14ac:dyDescent="0.15">
      <c r="B68" s="21"/>
      <c r="C68" s="21"/>
      <c r="D68" s="21"/>
      <c r="E68" s="16"/>
      <c r="F68" s="22"/>
      <c r="G68" s="8"/>
      <c r="H68" s="22"/>
      <c r="I68" s="22"/>
      <c r="J68" s="16"/>
      <c r="K68" s="22"/>
      <c r="L68" s="16"/>
      <c r="M68" s="16"/>
      <c r="N68" s="16"/>
      <c r="O68" s="22"/>
      <c r="P68" s="16"/>
      <c r="Q68" s="8"/>
      <c r="R68" s="8"/>
    </row>
    <row r="69" spans="2:18" hidden="1" x14ac:dyDescent="0.15">
      <c r="B69" s="21"/>
      <c r="C69" s="21"/>
      <c r="D69" s="21"/>
      <c r="E69" s="16"/>
      <c r="F69" s="22"/>
      <c r="G69" s="8"/>
      <c r="H69" s="22"/>
      <c r="I69" s="22"/>
      <c r="J69" s="16"/>
      <c r="K69" s="22"/>
      <c r="L69" s="16"/>
      <c r="M69" s="16"/>
      <c r="N69" s="16"/>
      <c r="O69" s="22"/>
      <c r="P69" s="16"/>
      <c r="Q69" s="8"/>
      <c r="R69" s="8"/>
    </row>
    <row r="70" spans="2:18" hidden="1" x14ac:dyDescent="0.15">
      <c r="B70" s="21"/>
      <c r="C70" s="21"/>
      <c r="D70" s="21"/>
      <c r="E70" s="16"/>
      <c r="F70" s="22"/>
      <c r="G70" s="8"/>
      <c r="H70" s="22"/>
      <c r="I70" s="22"/>
      <c r="J70" s="16"/>
      <c r="K70" s="22"/>
      <c r="L70" s="16"/>
      <c r="M70" s="16"/>
      <c r="N70" s="16"/>
      <c r="O70" s="22"/>
      <c r="P70" s="16"/>
      <c r="Q70" s="8"/>
      <c r="R70" s="8"/>
    </row>
    <row r="71" spans="2:18" hidden="1" x14ac:dyDescent="0.15">
      <c r="B71" s="21"/>
      <c r="C71" s="21"/>
      <c r="D71" s="21"/>
      <c r="E71" s="16"/>
      <c r="F71" s="22"/>
      <c r="G71" s="8"/>
      <c r="H71" s="22"/>
      <c r="I71" s="22"/>
      <c r="J71" s="16"/>
      <c r="K71" s="22"/>
      <c r="L71" s="16"/>
      <c r="M71" s="16"/>
      <c r="N71" s="16"/>
      <c r="O71" s="22"/>
      <c r="P71" s="16"/>
      <c r="Q71" s="8"/>
      <c r="R71" s="8"/>
    </row>
    <row r="72" spans="2:18" hidden="1" x14ac:dyDescent="0.15">
      <c r="B72" s="21"/>
      <c r="C72" s="21"/>
      <c r="D72" s="21"/>
      <c r="E72" s="16"/>
      <c r="F72" s="22"/>
      <c r="G72" s="8"/>
      <c r="H72" s="22"/>
      <c r="I72" s="22"/>
      <c r="J72" s="16"/>
      <c r="K72" s="22"/>
      <c r="L72" s="16"/>
      <c r="M72" s="16"/>
      <c r="N72" s="16"/>
      <c r="O72" s="22"/>
      <c r="P72" s="16"/>
      <c r="Q72" s="8"/>
      <c r="R72" s="8"/>
    </row>
    <row r="73" spans="2:18" hidden="1" x14ac:dyDescent="0.15">
      <c r="B73" s="21"/>
      <c r="C73" s="21"/>
      <c r="D73" s="21"/>
      <c r="E73" s="16"/>
      <c r="F73" s="22"/>
      <c r="G73" s="8"/>
      <c r="H73" s="22"/>
      <c r="I73" s="22"/>
      <c r="J73" s="16"/>
      <c r="K73" s="22"/>
      <c r="L73" s="16"/>
      <c r="M73" s="16"/>
      <c r="N73" s="16"/>
      <c r="O73" s="22"/>
      <c r="P73" s="16"/>
      <c r="Q73" s="8"/>
      <c r="R73" s="8"/>
    </row>
    <row r="74" spans="2:18" hidden="1" x14ac:dyDescent="0.15">
      <c r="B74" s="21"/>
      <c r="C74" s="21"/>
      <c r="D74" s="21"/>
      <c r="E74" s="16"/>
      <c r="F74" s="22"/>
      <c r="G74" s="8"/>
      <c r="H74" s="22"/>
      <c r="I74" s="22"/>
      <c r="J74" s="16"/>
      <c r="K74" s="22"/>
      <c r="L74" s="16"/>
      <c r="M74" s="16"/>
      <c r="N74" s="16"/>
      <c r="O74" s="22"/>
      <c r="P74" s="16"/>
      <c r="Q74" s="8"/>
      <c r="R74" s="8"/>
    </row>
    <row r="75" spans="2:18" hidden="1" x14ac:dyDescent="0.15">
      <c r="B75" s="21"/>
      <c r="C75" s="21"/>
      <c r="D75" s="21"/>
      <c r="E75" s="16"/>
      <c r="F75" s="22"/>
      <c r="G75" s="8"/>
      <c r="H75" s="22"/>
      <c r="I75" s="22"/>
      <c r="J75" s="16"/>
      <c r="K75" s="22"/>
      <c r="L75" s="16"/>
      <c r="M75" s="16"/>
      <c r="N75" s="16"/>
      <c r="O75" s="22"/>
      <c r="P75" s="16"/>
      <c r="Q75" s="8"/>
      <c r="R75" s="8"/>
    </row>
    <row r="76" spans="2:18" hidden="1" x14ac:dyDescent="0.15">
      <c r="B76" s="21"/>
      <c r="C76" s="21"/>
      <c r="D76" s="21"/>
      <c r="E76" s="16"/>
      <c r="F76" s="22"/>
      <c r="G76" s="8"/>
      <c r="H76" s="22"/>
      <c r="I76" s="22"/>
      <c r="J76" s="16"/>
      <c r="K76" s="22"/>
      <c r="L76" s="16"/>
      <c r="M76" s="16"/>
      <c r="N76" s="16"/>
      <c r="O76" s="22"/>
      <c r="P76" s="16"/>
      <c r="Q76" s="8"/>
      <c r="R76" s="8"/>
    </row>
    <row r="77" spans="2:18" hidden="1" x14ac:dyDescent="0.15">
      <c r="B77" s="21"/>
      <c r="C77" s="21"/>
      <c r="D77" s="21"/>
      <c r="E77" s="16"/>
      <c r="F77" s="22"/>
      <c r="G77" s="8"/>
      <c r="H77" s="22"/>
      <c r="I77" s="22"/>
      <c r="J77" s="16"/>
      <c r="K77" s="22"/>
      <c r="L77" s="16"/>
      <c r="M77" s="16"/>
      <c r="N77" s="16"/>
      <c r="O77" s="22"/>
      <c r="P77" s="16"/>
      <c r="Q77" s="8"/>
      <c r="R77" s="8"/>
    </row>
    <row r="78" spans="2:18" hidden="1" x14ac:dyDescent="0.15">
      <c r="B78" s="21"/>
      <c r="C78" s="21"/>
      <c r="D78" s="21"/>
      <c r="E78" s="16"/>
      <c r="F78" s="22"/>
      <c r="G78" s="8"/>
      <c r="H78" s="22"/>
      <c r="I78" s="22"/>
      <c r="J78" s="16"/>
      <c r="K78" s="22"/>
      <c r="L78" s="16"/>
      <c r="M78" s="16"/>
      <c r="N78" s="16"/>
      <c r="O78" s="22"/>
      <c r="P78" s="16"/>
      <c r="Q78" s="8"/>
      <c r="R78" s="8"/>
    </row>
    <row r="79" spans="2:18" hidden="1" x14ac:dyDescent="0.15">
      <c r="B79" s="21"/>
      <c r="C79" s="21"/>
      <c r="D79" s="21"/>
      <c r="E79" s="16"/>
      <c r="F79" s="22"/>
      <c r="G79" s="8"/>
      <c r="H79" s="22"/>
      <c r="I79" s="22"/>
      <c r="J79" s="16"/>
      <c r="K79" s="22"/>
      <c r="L79" s="16"/>
      <c r="M79" s="16"/>
      <c r="N79" s="16"/>
      <c r="O79" s="22"/>
      <c r="P79" s="16"/>
      <c r="Q79" s="8"/>
      <c r="R79" s="8"/>
    </row>
    <row r="80" spans="2:18" hidden="1" x14ac:dyDescent="0.15">
      <c r="B80" s="21"/>
      <c r="C80" s="21"/>
      <c r="D80" s="21"/>
      <c r="E80" s="16"/>
      <c r="F80" s="22"/>
      <c r="G80" s="8"/>
      <c r="H80" s="22"/>
      <c r="I80" s="22"/>
      <c r="J80" s="16"/>
      <c r="K80" s="22"/>
      <c r="L80" s="16"/>
      <c r="M80" s="16"/>
      <c r="N80" s="16"/>
      <c r="O80" s="22"/>
      <c r="P80" s="16"/>
      <c r="Q80" s="8"/>
      <c r="R80" s="8"/>
    </row>
    <row r="81" spans="2:18" hidden="1" x14ac:dyDescent="0.15">
      <c r="B81" s="21"/>
      <c r="C81" s="21"/>
      <c r="D81" s="21"/>
      <c r="E81" s="16"/>
      <c r="F81" s="22"/>
      <c r="G81" s="8"/>
      <c r="H81" s="22"/>
      <c r="I81" s="22"/>
      <c r="J81" s="16"/>
      <c r="K81" s="22"/>
      <c r="L81" s="16"/>
      <c r="M81" s="16"/>
      <c r="N81" s="16"/>
      <c r="O81" s="22"/>
      <c r="P81" s="16"/>
      <c r="Q81" s="8"/>
      <c r="R81" s="8"/>
    </row>
    <row r="82" spans="2:18" hidden="1" x14ac:dyDescent="0.15">
      <c r="B82" s="21"/>
      <c r="C82" s="21"/>
      <c r="D82" s="21"/>
      <c r="E82" s="16"/>
      <c r="F82" s="22"/>
      <c r="G82" s="8"/>
      <c r="H82" s="22"/>
      <c r="I82" s="22"/>
      <c r="J82" s="16"/>
      <c r="K82" s="22"/>
      <c r="L82" s="16"/>
      <c r="M82" s="16"/>
      <c r="N82" s="16"/>
      <c r="O82" s="22"/>
      <c r="P82" s="16"/>
      <c r="Q82" s="8"/>
      <c r="R82" s="8"/>
    </row>
    <row r="83" spans="2:18" hidden="1" x14ac:dyDescent="0.15">
      <c r="B83" s="21"/>
      <c r="C83" s="21"/>
      <c r="D83" s="21"/>
      <c r="E83" s="16"/>
      <c r="F83" s="22"/>
      <c r="G83" s="8"/>
      <c r="H83" s="22"/>
      <c r="I83" s="22"/>
      <c r="J83" s="16"/>
      <c r="K83" s="22"/>
      <c r="L83" s="16"/>
      <c r="M83" s="16"/>
      <c r="N83" s="16"/>
      <c r="O83" s="22"/>
      <c r="P83" s="16"/>
      <c r="Q83" s="8"/>
      <c r="R83" s="8"/>
    </row>
    <row r="84" spans="2:18" hidden="1" x14ac:dyDescent="0.15">
      <c r="B84" s="21"/>
      <c r="C84" s="21"/>
      <c r="D84" s="21"/>
      <c r="E84" s="16"/>
      <c r="F84" s="22"/>
      <c r="G84" s="8"/>
      <c r="H84" s="22"/>
      <c r="I84" s="22"/>
      <c r="J84" s="16"/>
      <c r="K84" s="22"/>
      <c r="L84" s="16"/>
      <c r="M84" s="16"/>
      <c r="N84" s="16"/>
      <c r="O84" s="22"/>
      <c r="P84" s="16"/>
      <c r="Q84" s="8"/>
      <c r="R84" s="8"/>
    </row>
    <row r="85" spans="2:18" hidden="1" x14ac:dyDescent="0.15">
      <c r="B85" s="21"/>
      <c r="C85" s="21"/>
      <c r="D85" s="21"/>
      <c r="E85" s="16"/>
      <c r="F85" s="22"/>
      <c r="G85" s="8"/>
      <c r="H85" s="22"/>
      <c r="I85" s="22"/>
      <c r="J85" s="16"/>
      <c r="K85" s="22"/>
      <c r="L85" s="16"/>
      <c r="M85" s="16"/>
      <c r="N85" s="16"/>
      <c r="O85" s="22"/>
      <c r="P85" s="16"/>
      <c r="Q85" s="8"/>
      <c r="R85" s="8"/>
    </row>
    <row r="86" spans="2:18" hidden="1" x14ac:dyDescent="0.15">
      <c r="B86" s="21"/>
      <c r="C86" s="21"/>
      <c r="D86" s="21"/>
      <c r="E86" s="16"/>
      <c r="F86" s="22"/>
      <c r="G86" s="8"/>
      <c r="H86" s="22"/>
      <c r="I86" s="22"/>
      <c r="J86" s="16"/>
      <c r="K86" s="22"/>
      <c r="L86" s="16"/>
      <c r="M86" s="16"/>
      <c r="N86" s="16"/>
      <c r="O86" s="22"/>
      <c r="P86" s="16"/>
      <c r="Q86" s="8"/>
      <c r="R86" s="8"/>
    </row>
    <row r="87" spans="2:18" hidden="1" x14ac:dyDescent="0.15">
      <c r="B87" s="21"/>
      <c r="C87" s="21"/>
      <c r="D87" s="21"/>
      <c r="E87" s="16"/>
      <c r="F87" s="22"/>
      <c r="G87" s="8"/>
      <c r="H87" s="22"/>
      <c r="I87" s="22"/>
      <c r="J87" s="16"/>
      <c r="K87" s="22"/>
      <c r="L87" s="16"/>
      <c r="M87" s="16"/>
      <c r="N87" s="16"/>
      <c r="O87" s="22"/>
      <c r="P87" s="16"/>
      <c r="Q87" s="8"/>
      <c r="R87" s="8"/>
    </row>
    <row r="88" spans="2:18" hidden="1" x14ac:dyDescent="0.15">
      <c r="B88" s="1"/>
      <c r="C88" s="1"/>
      <c r="D88" s="1"/>
      <c r="E88" s="16"/>
      <c r="F88" s="16"/>
      <c r="G88" s="8"/>
      <c r="H88" s="22"/>
      <c r="I88" s="22"/>
      <c r="J88" s="22"/>
      <c r="K88" s="16"/>
      <c r="L88" s="16"/>
      <c r="M88" s="16"/>
      <c r="N88" s="8"/>
      <c r="O88" s="8"/>
      <c r="P88" s="8"/>
      <c r="Q88" s="8"/>
      <c r="R88" s="8"/>
    </row>
    <row r="89" spans="2:18" hidden="1" x14ac:dyDescent="0.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 hidden="1" x14ac:dyDescent="0.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2:18" hidden="1" x14ac:dyDescent="0.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8" hidden="1" x14ac:dyDescent="0.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</sheetData>
  <sheetProtection password="C78E" sheet="1" objects="1" scenarios="1"/>
  <protectedRanges>
    <protectedRange sqref="C4:E27 G4:I27" name="範囲1"/>
    <protectedRange sqref="F4:F27" name="範囲1_1"/>
  </protectedRanges>
  <mergeCells count="4">
    <mergeCell ref="B2:B3"/>
    <mergeCell ref="B62:B63"/>
    <mergeCell ref="B29:D29"/>
    <mergeCell ref="N2:N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showGridLines="0" zoomScaleNormal="100" workbookViewId="0">
      <selection activeCell="N34" sqref="N34"/>
    </sheetView>
  </sheetViews>
  <sheetFormatPr defaultColWidth="0" defaultRowHeight="12" customHeight="1" zeroHeight="1" x14ac:dyDescent="0.15"/>
  <cols>
    <col min="1" max="1" width="9.140625" customWidth="1"/>
    <col min="2" max="2" width="5.42578125" bestFit="1" customWidth="1"/>
    <col min="3" max="4" width="6.28515625" customWidth="1"/>
    <col min="5" max="6" width="9.28515625" bestFit="1" customWidth="1"/>
    <col min="7" max="7" width="8.7109375" customWidth="1"/>
    <col min="8" max="8" width="9.28515625" bestFit="1" customWidth="1"/>
    <col min="9" max="9" width="8.7109375" customWidth="1"/>
    <col min="10" max="10" width="11" customWidth="1"/>
    <col min="11" max="11" width="9.85546875" bestFit="1" customWidth="1"/>
    <col min="12" max="12" width="9.85546875" customWidth="1"/>
    <col min="13" max="13" width="4.7109375" customWidth="1"/>
    <col min="14" max="16" width="9.28515625" bestFit="1" customWidth="1"/>
    <col min="17" max="22" width="9.140625" customWidth="1"/>
    <col min="23" max="24" width="0" hidden="1" customWidth="1"/>
    <col min="25" max="16384" width="9.140625" hidden="1"/>
  </cols>
  <sheetData>
    <row r="1" spans="1:21" ht="12.75" thickBot="1" x14ac:dyDescent="0.2">
      <c r="B1" t="s">
        <v>14</v>
      </c>
      <c r="K1" s="4"/>
      <c r="L1" s="4"/>
      <c r="M1" s="4"/>
      <c r="N1" t="s">
        <v>15</v>
      </c>
    </row>
    <row r="2" spans="1:21" ht="40.5" x14ac:dyDescent="0.15">
      <c r="B2" s="63" t="s">
        <v>4</v>
      </c>
      <c r="C2" s="9" t="s">
        <v>24</v>
      </c>
      <c r="D2" s="9" t="s">
        <v>3</v>
      </c>
      <c r="E2" s="9" t="s">
        <v>32</v>
      </c>
      <c r="F2" s="9" t="s">
        <v>33</v>
      </c>
      <c r="G2" s="9" t="s">
        <v>25</v>
      </c>
      <c r="H2" s="28" t="s">
        <v>30</v>
      </c>
      <c r="I2" s="9" t="s">
        <v>26</v>
      </c>
      <c r="J2" s="9" t="s">
        <v>6</v>
      </c>
      <c r="K2" s="9" t="s">
        <v>27</v>
      </c>
      <c r="L2" s="13" t="s">
        <v>7</v>
      </c>
      <c r="M2" s="6"/>
      <c r="N2" s="68" t="s">
        <v>12</v>
      </c>
      <c r="O2" s="45" t="s">
        <v>19</v>
      </c>
      <c r="P2" s="45" t="s">
        <v>18</v>
      </c>
      <c r="Q2" s="45" t="s">
        <v>31</v>
      </c>
      <c r="R2" s="45" t="s">
        <v>21</v>
      </c>
      <c r="S2" s="45" t="s">
        <v>20</v>
      </c>
      <c r="T2" s="35" t="s">
        <v>28</v>
      </c>
      <c r="U2" s="35" t="s">
        <v>29</v>
      </c>
    </row>
    <row r="3" spans="1:21" x14ac:dyDescent="0.15">
      <c r="B3" s="64"/>
      <c r="C3" s="7" t="s">
        <v>5</v>
      </c>
      <c r="D3" s="7" t="s">
        <v>5</v>
      </c>
      <c r="E3" s="7" t="s">
        <v>1</v>
      </c>
      <c r="F3" s="7" t="s">
        <v>2</v>
      </c>
      <c r="G3" s="7" t="s">
        <v>10</v>
      </c>
      <c r="H3" s="7" t="s">
        <v>2</v>
      </c>
      <c r="I3" s="7" t="s">
        <v>2</v>
      </c>
      <c r="J3" s="7" t="s">
        <v>34</v>
      </c>
      <c r="K3" s="7" t="s">
        <v>11</v>
      </c>
      <c r="L3" s="14" t="s">
        <v>8</v>
      </c>
      <c r="M3" s="62"/>
      <c r="N3" s="69"/>
      <c r="O3" s="30" t="s">
        <v>2</v>
      </c>
      <c r="P3" s="30" t="s">
        <v>2</v>
      </c>
      <c r="Q3" s="30" t="s">
        <v>2</v>
      </c>
      <c r="R3" s="30" t="s">
        <v>11</v>
      </c>
      <c r="S3" s="61" t="s">
        <v>13</v>
      </c>
      <c r="T3" s="36" t="s">
        <v>2</v>
      </c>
      <c r="U3" s="36" t="s">
        <v>2</v>
      </c>
    </row>
    <row r="4" spans="1:21" x14ac:dyDescent="0.15">
      <c r="A4" s="5"/>
      <c r="B4" s="10">
        <v>22</v>
      </c>
      <c r="C4" s="46">
        <v>15</v>
      </c>
      <c r="D4" s="47">
        <v>5</v>
      </c>
      <c r="E4" s="48">
        <v>1499.4</v>
      </c>
      <c r="F4" s="49">
        <f>ROUND(E4*(60-D4)/860*1.1,0)</f>
        <v>105</v>
      </c>
      <c r="G4" s="50">
        <v>1</v>
      </c>
      <c r="H4" s="51">
        <v>104</v>
      </c>
      <c r="I4" s="51"/>
      <c r="J4" s="38">
        <f>H4-F4</f>
        <v>-1</v>
      </c>
      <c r="K4" s="12">
        <f t="shared" ref="K4:K27" si="0">U4*3.6</f>
        <v>658.80000000000007</v>
      </c>
      <c r="L4" s="15">
        <f t="shared" ref="L4:L27" si="1">R4/$R$30*100</f>
        <v>22.141025020568168</v>
      </c>
      <c r="M4" s="24"/>
      <c r="N4" s="31">
        <f t="shared" ref="N4:N27" si="2">B4</f>
        <v>22</v>
      </c>
      <c r="O4" s="32">
        <f t="shared" ref="O4:O27" si="3">IF(J4&gt;0,J4,0)</f>
        <v>0</v>
      </c>
      <c r="P4" s="32">
        <f t="shared" ref="P4:P27" si="4">IF(J4&gt;0,0,F4-H4)</f>
        <v>1</v>
      </c>
      <c r="Q4" s="32">
        <f>-H4</f>
        <v>-104</v>
      </c>
      <c r="R4" s="32">
        <f>IF(K4&lt;0,0,K4)</f>
        <v>658.80000000000007</v>
      </c>
      <c r="S4" s="29">
        <f t="shared" ref="S4:S27" si="5">IF(G4&gt;0,1,-10)</f>
        <v>1</v>
      </c>
      <c r="T4" s="34">
        <f>J4</f>
        <v>-1</v>
      </c>
      <c r="U4" s="34">
        <f>-MIN($T$4:$T$27)+J4</f>
        <v>183</v>
      </c>
    </row>
    <row r="5" spans="1:21" x14ac:dyDescent="0.15">
      <c r="A5" s="5"/>
      <c r="B5" s="10">
        <v>23</v>
      </c>
      <c r="C5" s="46">
        <v>15</v>
      </c>
      <c r="D5" s="47">
        <v>5</v>
      </c>
      <c r="E5" s="48">
        <v>2410.7999999999997</v>
      </c>
      <c r="F5" s="49">
        <f t="shared" ref="F5:F27" si="6">ROUND(E5*(60-D5)/860*1.1,0)</f>
        <v>170</v>
      </c>
      <c r="G5" s="50">
        <v>1</v>
      </c>
      <c r="H5" s="51">
        <v>104</v>
      </c>
      <c r="I5" s="51"/>
      <c r="J5" s="38">
        <f>H5-F5</f>
        <v>-66</v>
      </c>
      <c r="K5" s="12">
        <f t="shared" si="0"/>
        <v>421.2</v>
      </c>
      <c r="L5" s="15">
        <f t="shared" si="1"/>
        <v>14.155737308232105</v>
      </c>
      <c r="M5" s="24"/>
      <c r="N5" s="31">
        <f t="shared" si="2"/>
        <v>23</v>
      </c>
      <c r="O5" s="32">
        <f t="shared" si="3"/>
        <v>0</v>
      </c>
      <c r="P5" s="32">
        <f t="shared" si="4"/>
        <v>66</v>
      </c>
      <c r="Q5" s="32">
        <f t="shared" ref="Q5:Q27" si="7">-H5</f>
        <v>-104</v>
      </c>
      <c r="R5" s="32">
        <f t="shared" ref="R5:R27" si="8">IF(K5&lt;0,0,K5)</f>
        <v>421.2</v>
      </c>
      <c r="S5" s="29">
        <f t="shared" si="5"/>
        <v>1</v>
      </c>
      <c r="T5" s="34">
        <f t="shared" ref="T5:T27" si="9">J5+T4</f>
        <v>-67</v>
      </c>
      <c r="U5" s="34">
        <f t="shared" ref="U5:U27" si="10">-MIN($T$4:$T$27)+J5+T4</f>
        <v>117</v>
      </c>
    </row>
    <row r="6" spans="1:21" x14ac:dyDescent="0.15">
      <c r="A6" s="5"/>
      <c r="B6" s="10">
        <v>0</v>
      </c>
      <c r="C6" s="46">
        <v>15</v>
      </c>
      <c r="D6" s="47">
        <v>5</v>
      </c>
      <c r="E6" s="48">
        <v>2587.2000000000003</v>
      </c>
      <c r="F6" s="49">
        <f t="shared" si="6"/>
        <v>182</v>
      </c>
      <c r="G6" s="50">
        <v>1</v>
      </c>
      <c r="H6" s="51">
        <v>104</v>
      </c>
      <c r="I6" s="51"/>
      <c r="J6" s="38">
        <f>H6-F6</f>
        <v>-78</v>
      </c>
      <c r="K6" s="12">
        <f t="shared" si="0"/>
        <v>140.4</v>
      </c>
      <c r="L6" s="15">
        <f t="shared" si="1"/>
        <v>4.7185791027440356</v>
      </c>
      <c r="M6" s="24"/>
      <c r="N6" s="31">
        <f t="shared" si="2"/>
        <v>0</v>
      </c>
      <c r="O6" s="32">
        <f t="shared" si="3"/>
        <v>0</v>
      </c>
      <c r="P6" s="32">
        <f t="shared" si="4"/>
        <v>78</v>
      </c>
      <c r="Q6" s="32">
        <f t="shared" si="7"/>
        <v>-104</v>
      </c>
      <c r="R6" s="32">
        <f t="shared" si="8"/>
        <v>140.4</v>
      </c>
      <c r="S6" s="29">
        <f t="shared" si="5"/>
        <v>1</v>
      </c>
      <c r="T6" s="34">
        <f t="shared" si="9"/>
        <v>-145</v>
      </c>
      <c r="U6" s="34">
        <f t="shared" si="10"/>
        <v>39</v>
      </c>
    </row>
    <row r="7" spans="1:21" x14ac:dyDescent="0.15">
      <c r="A7" s="5"/>
      <c r="B7" s="10">
        <v>1</v>
      </c>
      <c r="C7" s="46">
        <v>15</v>
      </c>
      <c r="D7" s="47">
        <v>5</v>
      </c>
      <c r="E7" s="48">
        <v>2028.6</v>
      </c>
      <c r="F7" s="49">
        <f t="shared" si="6"/>
        <v>143</v>
      </c>
      <c r="G7" s="50">
        <v>1</v>
      </c>
      <c r="H7" s="51">
        <v>104</v>
      </c>
      <c r="I7" s="51"/>
      <c r="J7" s="38">
        <f>H7-F7</f>
        <v>-39</v>
      </c>
      <c r="K7" s="12">
        <f t="shared" si="0"/>
        <v>0</v>
      </c>
      <c r="L7" s="15">
        <f t="shared" si="1"/>
        <v>0</v>
      </c>
      <c r="M7" s="24"/>
      <c r="N7" s="31">
        <f t="shared" si="2"/>
        <v>1</v>
      </c>
      <c r="O7" s="32">
        <f t="shared" si="3"/>
        <v>0</v>
      </c>
      <c r="P7" s="32">
        <f t="shared" si="4"/>
        <v>39</v>
      </c>
      <c r="Q7" s="32">
        <f t="shared" si="7"/>
        <v>-104</v>
      </c>
      <c r="R7" s="32">
        <f t="shared" si="8"/>
        <v>0</v>
      </c>
      <c r="S7" s="29">
        <f t="shared" si="5"/>
        <v>1</v>
      </c>
      <c r="T7" s="34">
        <f t="shared" si="9"/>
        <v>-184</v>
      </c>
      <c r="U7" s="34">
        <f t="shared" si="10"/>
        <v>0</v>
      </c>
    </row>
    <row r="8" spans="1:21" x14ac:dyDescent="0.15">
      <c r="A8" s="5"/>
      <c r="B8" s="10">
        <v>2</v>
      </c>
      <c r="C8" s="46">
        <v>15</v>
      </c>
      <c r="D8" s="47">
        <v>5</v>
      </c>
      <c r="E8" s="48">
        <v>852.6</v>
      </c>
      <c r="F8" s="49">
        <f t="shared" si="6"/>
        <v>60</v>
      </c>
      <c r="G8" s="50">
        <v>1</v>
      </c>
      <c r="H8" s="51">
        <v>104</v>
      </c>
      <c r="I8" s="51"/>
      <c r="J8" s="38">
        <f t="shared" ref="J8:J27" si="11">H8-F8</f>
        <v>44</v>
      </c>
      <c r="K8" s="12">
        <f t="shared" si="0"/>
        <v>158.4</v>
      </c>
      <c r="L8" s="15">
        <f t="shared" si="1"/>
        <v>5.323525141557373</v>
      </c>
      <c r="M8" s="24"/>
      <c r="N8" s="31">
        <f t="shared" si="2"/>
        <v>2</v>
      </c>
      <c r="O8" s="32">
        <f t="shared" si="3"/>
        <v>44</v>
      </c>
      <c r="P8" s="32">
        <f t="shared" si="4"/>
        <v>0</v>
      </c>
      <c r="Q8" s="32">
        <f t="shared" si="7"/>
        <v>-104</v>
      </c>
      <c r="R8" s="32">
        <f t="shared" si="8"/>
        <v>158.4</v>
      </c>
      <c r="S8" s="29">
        <f t="shared" si="5"/>
        <v>1</v>
      </c>
      <c r="T8" s="34">
        <f t="shared" si="9"/>
        <v>-140</v>
      </c>
      <c r="U8" s="34">
        <f t="shared" si="10"/>
        <v>44</v>
      </c>
    </row>
    <row r="9" spans="1:21" x14ac:dyDescent="0.15">
      <c r="A9" s="5"/>
      <c r="B9" s="10">
        <v>3</v>
      </c>
      <c r="C9" s="46">
        <v>15</v>
      </c>
      <c r="D9" s="47">
        <v>5</v>
      </c>
      <c r="E9" s="48">
        <v>735</v>
      </c>
      <c r="F9" s="49">
        <f t="shared" si="6"/>
        <v>52</v>
      </c>
      <c r="G9" s="50">
        <v>1</v>
      </c>
      <c r="H9" s="51">
        <v>104</v>
      </c>
      <c r="I9" s="51"/>
      <c r="J9" s="38">
        <f t="shared" si="11"/>
        <v>52</v>
      </c>
      <c r="K9" s="12">
        <f t="shared" si="0"/>
        <v>345.6</v>
      </c>
      <c r="L9" s="15">
        <f t="shared" si="1"/>
        <v>11.614963945216086</v>
      </c>
      <c r="M9" s="24"/>
      <c r="N9" s="31">
        <f t="shared" si="2"/>
        <v>3</v>
      </c>
      <c r="O9" s="32">
        <f t="shared" si="3"/>
        <v>52</v>
      </c>
      <c r="P9" s="32">
        <f t="shared" si="4"/>
        <v>0</v>
      </c>
      <c r="Q9" s="32">
        <f t="shared" si="7"/>
        <v>-104</v>
      </c>
      <c r="R9" s="32">
        <f t="shared" si="8"/>
        <v>345.6</v>
      </c>
      <c r="S9" s="29">
        <f t="shared" si="5"/>
        <v>1</v>
      </c>
      <c r="T9" s="34">
        <f t="shared" si="9"/>
        <v>-88</v>
      </c>
      <c r="U9" s="34">
        <f t="shared" si="10"/>
        <v>96</v>
      </c>
    </row>
    <row r="10" spans="1:21" x14ac:dyDescent="0.15">
      <c r="A10" s="5"/>
      <c r="B10" s="10">
        <v>4</v>
      </c>
      <c r="C10" s="46">
        <v>15</v>
      </c>
      <c r="D10" s="47">
        <v>5</v>
      </c>
      <c r="E10" s="48">
        <v>117.6</v>
      </c>
      <c r="F10" s="49">
        <f t="shared" si="6"/>
        <v>8</v>
      </c>
      <c r="G10" s="50">
        <v>1</v>
      </c>
      <c r="H10" s="51">
        <v>104</v>
      </c>
      <c r="I10" s="51"/>
      <c r="J10" s="38">
        <f t="shared" si="11"/>
        <v>96</v>
      </c>
      <c r="K10" s="12">
        <f t="shared" si="0"/>
        <v>691.2</v>
      </c>
      <c r="L10" s="15">
        <f t="shared" si="1"/>
        <v>23.229927890432172</v>
      </c>
      <c r="M10" s="24"/>
      <c r="N10" s="31">
        <f t="shared" si="2"/>
        <v>4</v>
      </c>
      <c r="O10" s="32">
        <f t="shared" si="3"/>
        <v>96</v>
      </c>
      <c r="P10" s="32">
        <f t="shared" si="4"/>
        <v>0</v>
      </c>
      <c r="Q10" s="32">
        <f t="shared" si="7"/>
        <v>-104</v>
      </c>
      <c r="R10" s="32">
        <f t="shared" si="8"/>
        <v>691.2</v>
      </c>
      <c r="S10" s="29">
        <f t="shared" si="5"/>
        <v>1</v>
      </c>
      <c r="T10" s="34">
        <f t="shared" si="9"/>
        <v>8</v>
      </c>
      <c r="U10" s="34">
        <f t="shared" si="10"/>
        <v>192</v>
      </c>
    </row>
    <row r="11" spans="1:21" x14ac:dyDescent="0.15">
      <c r="A11" s="5"/>
      <c r="B11" s="10">
        <v>5</v>
      </c>
      <c r="C11" s="46">
        <v>15</v>
      </c>
      <c r="D11" s="47">
        <v>5</v>
      </c>
      <c r="E11" s="48">
        <v>499.8</v>
      </c>
      <c r="F11" s="49">
        <f t="shared" si="6"/>
        <v>35</v>
      </c>
      <c r="G11" s="50">
        <v>1</v>
      </c>
      <c r="H11" s="51">
        <v>104</v>
      </c>
      <c r="I11" s="51"/>
      <c r="J11" s="38">
        <f t="shared" si="11"/>
        <v>69</v>
      </c>
      <c r="K11" s="12">
        <f t="shared" si="0"/>
        <v>939.6</v>
      </c>
      <c r="L11" s="15">
        <f t="shared" si="1"/>
        <v>31.578183226056233</v>
      </c>
      <c r="M11" s="24"/>
      <c r="N11" s="31">
        <f t="shared" si="2"/>
        <v>5</v>
      </c>
      <c r="O11" s="32">
        <f t="shared" si="3"/>
        <v>69</v>
      </c>
      <c r="P11" s="32">
        <f t="shared" si="4"/>
        <v>0</v>
      </c>
      <c r="Q11" s="32">
        <f t="shared" si="7"/>
        <v>-104</v>
      </c>
      <c r="R11" s="32">
        <f t="shared" si="8"/>
        <v>939.6</v>
      </c>
      <c r="S11" s="29">
        <f t="shared" si="5"/>
        <v>1</v>
      </c>
      <c r="T11" s="34">
        <f t="shared" si="9"/>
        <v>77</v>
      </c>
      <c r="U11" s="34">
        <f t="shared" si="10"/>
        <v>261</v>
      </c>
    </row>
    <row r="12" spans="1:21" x14ac:dyDescent="0.15">
      <c r="A12" s="5"/>
      <c r="B12" s="10">
        <v>6</v>
      </c>
      <c r="C12" s="46">
        <v>15</v>
      </c>
      <c r="D12" s="47">
        <v>5</v>
      </c>
      <c r="E12" s="48">
        <v>999.6</v>
      </c>
      <c r="F12" s="49">
        <f t="shared" si="6"/>
        <v>70</v>
      </c>
      <c r="G12" s="50">
        <v>1</v>
      </c>
      <c r="H12" s="51">
        <v>104</v>
      </c>
      <c r="I12" s="51"/>
      <c r="J12" s="38">
        <f t="shared" si="11"/>
        <v>34</v>
      </c>
      <c r="K12" s="12">
        <f t="shared" si="0"/>
        <v>1062</v>
      </c>
      <c r="L12" s="15">
        <f t="shared" si="1"/>
        <v>35.691816289986932</v>
      </c>
      <c r="M12" s="24"/>
      <c r="N12" s="31">
        <f t="shared" si="2"/>
        <v>6</v>
      </c>
      <c r="O12" s="32">
        <f t="shared" si="3"/>
        <v>34</v>
      </c>
      <c r="P12" s="32">
        <f t="shared" si="4"/>
        <v>0</v>
      </c>
      <c r="Q12" s="32">
        <f t="shared" si="7"/>
        <v>-104</v>
      </c>
      <c r="R12" s="32">
        <f t="shared" si="8"/>
        <v>1062</v>
      </c>
      <c r="S12" s="29">
        <f t="shared" si="5"/>
        <v>1</v>
      </c>
      <c r="T12" s="34">
        <f t="shared" si="9"/>
        <v>111</v>
      </c>
      <c r="U12" s="34">
        <f t="shared" si="10"/>
        <v>295</v>
      </c>
    </row>
    <row r="13" spans="1:21" x14ac:dyDescent="0.15">
      <c r="A13" s="5"/>
      <c r="B13" s="10">
        <v>7</v>
      </c>
      <c r="C13" s="46">
        <v>15</v>
      </c>
      <c r="D13" s="47">
        <v>5</v>
      </c>
      <c r="E13" s="48">
        <v>2793</v>
      </c>
      <c r="F13" s="49">
        <f t="shared" si="6"/>
        <v>196</v>
      </c>
      <c r="G13" s="50">
        <v>1</v>
      </c>
      <c r="H13" s="51">
        <v>104</v>
      </c>
      <c r="I13" s="51"/>
      <c r="J13" s="38">
        <f t="shared" si="11"/>
        <v>-92</v>
      </c>
      <c r="K13" s="12">
        <f t="shared" si="0"/>
        <v>730.80000000000007</v>
      </c>
      <c r="L13" s="15">
        <f t="shared" si="1"/>
        <v>24.560809175821518</v>
      </c>
      <c r="M13" s="24"/>
      <c r="N13" s="31">
        <f t="shared" si="2"/>
        <v>7</v>
      </c>
      <c r="O13" s="32">
        <f t="shared" si="3"/>
        <v>0</v>
      </c>
      <c r="P13" s="32">
        <f t="shared" si="4"/>
        <v>92</v>
      </c>
      <c r="Q13" s="32">
        <f t="shared" si="7"/>
        <v>-104</v>
      </c>
      <c r="R13" s="32">
        <f t="shared" si="8"/>
        <v>730.80000000000007</v>
      </c>
      <c r="S13" s="29">
        <f t="shared" si="5"/>
        <v>1</v>
      </c>
      <c r="T13" s="34">
        <f t="shared" si="9"/>
        <v>19</v>
      </c>
      <c r="U13" s="34">
        <f t="shared" si="10"/>
        <v>203</v>
      </c>
    </row>
    <row r="14" spans="1:21" x14ac:dyDescent="0.15">
      <c r="A14" s="5"/>
      <c r="B14" s="10">
        <v>8</v>
      </c>
      <c r="C14" s="46">
        <v>15</v>
      </c>
      <c r="D14" s="47">
        <v>5</v>
      </c>
      <c r="E14" s="48">
        <v>3733.8</v>
      </c>
      <c r="F14" s="49">
        <f t="shared" si="6"/>
        <v>263</v>
      </c>
      <c r="G14" s="50">
        <v>1</v>
      </c>
      <c r="H14" s="51">
        <v>104</v>
      </c>
      <c r="I14" s="51"/>
      <c r="J14" s="38">
        <f t="shared" si="11"/>
        <v>-159</v>
      </c>
      <c r="K14" s="12">
        <f t="shared" si="0"/>
        <v>158.4</v>
      </c>
      <c r="L14" s="15">
        <f t="shared" si="1"/>
        <v>5.323525141557373</v>
      </c>
      <c r="M14" s="24"/>
      <c r="N14" s="31">
        <f t="shared" si="2"/>
        <v>8</v>
      </c>
      <c r="O14" s="32">
        <f t="shared" si="3"/>
        <v>0</v>
      </c>
      <c r="P14" s="32">
        <f t="shared" si="4"/>
        <v>159</v>
      </c>
      <c r="Q14" s="32">
        <f t="shared" si="7"/>
        <v>-104</v>
      </c>
      <c r="R14" s="32">
        <f t="shared" si="8"/>
        <v>158.4</v>
      </c>
      <c r="S14" s="29">
        <f t="shared" si="5"/>
        <v>1</v>
      </c>
      <c r="T14" s="34">
        <f t="shared" si="9"/>
        <v>-140</v>
      </c>
      <c r="U14" s="34">
        <f t="shared" si="10"/>
        <v>44</v>
      </c>
    </row>
    <row r="15" spans="1:21" x14ac:dyDescent="0.15">
      <c r="A15" s="5"/>
      <c r="B15" s="10">
        <v>9</v>
      </c>
      <c r="C15" s="46">
        <v>15</v>
      </c>
      <c r="D15" s="47">
        <v>5</v>
      </c>
      <c r="E15" s="48">
        <v>999.6</v>
      </c>
      <c r="F15" s="49">
        <f t="shared" si="6"/>
        <v>70</v>
      </c>
      <c r="G15" s="50">
        <v>1</v>
      </c>
      <c r="H15" s="51">
        <v>104</v>
      </c>
      <c r="I15" s="51"/>
      <c r="J15" s="38">
        <f t="shared" si="11"/>
        <v>34</v>
      </c>
      <c r="K15" s="12">
        <f t="shared" si="0"/>
        <v>280.8</v>
      </c>
      <c r="L15" s="15">
        <f t="shared" si="1"/>
        <v>9.4371582054880712</v>
      </c>
      <c r="M15" s="24"/>
      <c r="N15" s="31">
        <f t="shared" si="2"/>
        <v>9</v>
      </c>
      <c r="O15" s="32">
        <f t="shared" si="3"/>
        <v>34</v>
      </c>
      <c r="P15" s="32">
        <f t="shared" si="4"/>
        <v>0</v>
      </c>
      <c r="Q15" s="32">
        <f t="shared" si="7"/>
        <v>-104</v>
      </c>
      <c r="R15" s="32">
        <f t="shared" si="8"/>
        <v>280.8</v>
      </c>
      <c r="S15" s="29">
        <f t="shared" si="5"/>
        <v>1</v>
      </c>
      <c r="T15" s="34">
        <f t="shared" si="9"/>
        <v>-106</v>
      </c>
      <c r="U15" s="34">
        <f t="shared" si="10"/>
        <v>78</v>
      </c>
    </row>
    <row r="16" spans="1:21" x14ac:dyDescent="0.15">
      <c r="A16" s="5"/>
      <c r="B16" s="10">
        <v>10</v>
      </c>
      <c r="C16" s="46">
        <v>15</v>
      </c>
      <c r="D16" s="47">
        <v>5</v>
      </c>
      <c r="E16" s="48">
        <v>235.2</v>
      </c>
      <c r="F16" s="49">
        <f t="shared" si="6"/>
        <v>17</v>
      </c>
      <c r="G16" s="50">
        <v>1</v>
      </c>
      <c r="H16" s="51">
        <v>104</v>
      </c>
      <c r="I16" s="51"/>
      <c r="J16" s="38">
        <f t="shared" si="11"/>
        <v>87</v>
      </c>
      <c r="K16" s="12">
        <f t="shared" si="0"/>
        <v>594</v>
      </c>
      <c r="L16" s="15">
        <f t="shared" si="1"/>
        <v>19.963219280840146</v>
      </c>
      <c r="M16" s="24"/>
      <c r="N16" s="31">
        <f t="shared" si="2"/>
        <v>10</v>
      </c>
      <c r="O16" s="32">
        <f t="shared" si="3"/>
        <v>87</v>
      </c>
      <c r="P16" s="32">
        <f t="shared" si="4"/>
        <v>0</v>
      </c>
      <c r="Q16" s="32">
        <f t="shared" si="7"/>
        <v>-104</v>
      </c>
      <c r="R16" s="32">
        <f t="shared" si="8"/>
        <v>594</v>
      </c>
      <c r="S16" s="29">
        <f t="shared" si="5"/>
        <v>1</v>
      </c>
      <c r="T16" s="34">
        <f t="shared" si="9"/>
        <v>-19</v>
      </c>
      <c r="U16" s="34">
        <f t="shared" si="10"/>
        <v>165</v>
      </c>
    </row>
    <row r="17" spans="1:21" x14ac:dyDescent="0.15">
      <c r="A17" s="5"/>
      <c r="B17" s="10">
        <v>11</v>
      </c>
      <c r="C17" s="46">
        <v>15</v>
      </c>
      <c r="D17" s="47">
        <v>5</v>
      </c>
      <c r="E17" s="48">
        <v>0</v>
      </c>
      <c r="F17" s="49">
        <f t="shared" si="6"/>
        <v>0</v>
      </c>
      <c r="G17" s="50">
        <v>1</v>
      </c>
      <c r="H17" s="51">
        <v>104</v>
      </c>
      <c r="I17" s="51"/>
      <c r="J17" s="38">
        <f t="shared" si="11"/>
        <v>104</v>
      </c>
      <c r="K17" s="12">
        <f t="shared" si="0"/>
        <v>968.4</v>
      </c>
      <c r="L17" s="15">
        <f t="shared" si="1"/>
        <v>32.546096888157571</v>
      </c>
      <c r="M17" s="24"/>
      <c r="N17" s="31">
        <f t="shared" si="2"/>
        <v>11</v>
      </c>
      <c r="O17" s="32">
        <f t="shared" si="3"/>
        <v>104</v>
      </c>
      <c r="P17" s="32">
        <f t="shared" si="4"/>
        <v>0</v>
      </c>
      <c r="Q17" s="32">
        <f t="shared" si="7"/>
        <v>-104</v>
      </c>
      <c r="R17" s="32">
        <f t="shared" si="8"/>
        <v>968.4</v>
      </c>
      <c r="S17" s="29">
        <f t="shared" si="5"/>
        <v>1</v>
      </c>
      <c r="T17" s="34">
        <f t="shared" si="9"/>
        <v>85</v>
      </c>
      <c r="U17" s="34">
        <f t="shared" si="10"/>
        <v>269</v>
      </c>
    </row>
    <row r="18" spans="1:21" x14ac:dyDescent="0.15">
      <c r="A18" s="5"/>
      <c r="B18" s="10">
        <v>12</v>
      </c>
      <c r="C18" s="46">
        <v>15</v>
      </c>
      <c r="D18" s="47">
        <v>5</v>
      </c>
      <c r="E18" s="48">
        <v>382.2</v>
      </c>
      <c r="F18" s="49">
        <f t="shared" si="6"/>
        <v>27</v>
      </c>
      <c r="G18" s="50">
        <v>1</v>
      </c>
      <c r="H18" s="51">
        <v>104</v>
      </c>
      <c r="I18" s="51"/>
      <c r="J18" s="38">
        <f t="shared" si="11"/>
        <v>77</v>
      </c>
      <c r="K18" s="12">
        <f t="shared" si="0"/>
        <v>1245.6000000000001</v>
      </c>
      <c r="L18" s="15">
        <f t="shared" si="1"/>
        <v>41.862265885882984</v>
      </c>
      <c r="M18" s="24"/>
      <c r="N18" s="31">
        <f t="shared" si="2"/>
        <v>12</v>
      </c>
      <c r="O18" s="32">
        <f t="shared" si="3"/>
        <v>77</v>
      </c>
      <c r="P18" s="32">
        <f t="shared" si="4"/>
        <v>0</v>
      </c>
      <c r="Q18" s="32">
        <f t="shared" si="7"/>
        <v>-104</v>
      </c>
      <c r="R18" s="32">
        <f t="shared" si="8"/>
        <v>1245.6000000000001</v>
      </c>
      <c r="S18" s="29">
        <f t="shared" si="5"/>
        <v>1</v>
      </c>
      <c r="T18" s="34">
        <f t="shared" si="9"/>
        <v>162</v>
      </c>
      <c r="U18" s="34">
        <f t="shared" si="10"/>
        <v>346</v>
      </c>
    </row>
    <row r="19" spans="1:21" x14ac:dyDescent="0.15">
      <c r="A19" s="5"/>
      <c r="B19" s="10">
        <v>13</v>
      </c>
      <c r="C19" s="46">
        <v>15</v>
      </c>
      <c r="D19" s="47">
        <v>5</v>
      </c>
      <c r="E19" s="48">
        <v>382.2</v>
      </c>
      <c r="F19" s="49">
        <f t="shared" si="6"/>
        <v>27</v>
      </c>
      <c r="G19" s="50">
        <v>1</v>
      </c>
      <c r="H19" s="51">
        <v>104</v>
      </c>
      <c r="I19" s="51"/>
      <c r="J19" s="38">
        <f t="shared" si="11"/>
        <v>77</v>
      </c>
      <c r="K19" s="12">
        <f t="shared" si="0"/>
        <v>1522.8</v>
      </c>
      <c r="L19" s="15">
        <f t="shared" si="1"/>
        <v>51.178434883608382</v>
      </c>
      <c r="M19" s="24"/>
      <c r="N19" s="31">
        <f t="shared" si="2"/>
        <v>13</v>
      </c>
      <c r="O19" s="32">
        <f t="shared" si="3"/>
        <v>77</v>
      </c>
      <c r="P19" s="32">
        <f t="shared" si="4"/>
        <v>0</v>
      </c>
      <c r="Q19" s="32">
        <f t="shared" si="7"/>
        <v>-104</v>
      </c>
      <c r="R19" s="32">
        <f t="shared" si="8"/>
        <v>1522.8</v>
      </c>
      <c r="S19" s="29">
        <f t="shared" si="5"/>
        <v>1</v>
      </c>
      <c r="T19" s="34">
        <f t="shared" si="9"/>
        <v>239</v>
      </c>
      <c r="U19" s="34">
        <f t="shared" si="10"/>
        <v>423</v>
      </c>
    </row>
    <row r="20" spans="1:21" x14ac:dyDescent="0.15">
      <c r="A20" s="5"/>
      <c r="B20" s="10">
        <v>14</v>
      </c>
      <c r="C20" s="46">
        <v>15</v>
      </c>
      <c r="D20" s="47">
        <v>5</v>
      </c>
      <c r="E20" s="48">
        <v>0</v>
      </c>
      <c r="F20" s="49">
        <f t="shared" si="6"/>
        <v>0</v>
      </c>
      <c r="G20" s="50">
        <v>1</v>
      </c>
      <c r="H20" s="51">
        <v>104</v>
      </c>
      <c r="I20" s="51"/>
      <c r="J20" s="38">
        <f t="shared" si="11"/>
        <v>104</v>
      </c>
      <c r="K20" s="12">
        <f t="shared" si="0"/>
        <v>1897.2</v>
      </c>
      <c r="L20" s="15">
        <f t="shared" si="1"/>
        <v>63.761312490925803</v>
      </c>
      <c r="M20" s="24"/>
      <c r="N20" s="31">
        <f t="shared" si="2"/>
        <v>14</v>
      </c>
      <c r="O20" s="32">
        <f t="shared" si="3"/>
        <v>104</v>
      </c>
      <c r="P20" s="32">
        <f t="shared" si="4"/>
        <v>0</v>
      </c>
      <c r="Q20" s="32">
        <f t="shared" si="7"/>
        <v>-104</v>
      </c>
      <c r="R20" s="32">
        <f t="shared" si="8"/>
        <v>1897.2</v>
      </c>
      <c r="S20" s="29">
        <f t="shared" si="5"/>
        <v>1</v>
      </c>
      <c r="T20" s="34">
        <f t="shared" si="9"/>
        <v>343</v>
      </c>
      <c r="U20" s="34">
        <f t="shared" si="10"/>
        <v>527</v>
      </c>
    </row>
    <row r="21" spans="1:21" x14ac:dyDescent="0.15">
      <c r="A21" s="5"/>
      <c r="B21" s="10">
        <v>15</v>
      </c>
      <c r="C21" s="46">
        <v>15</v>
      </c>
      <c r="D21" s="47">
        <v>5</v>
      </c>
      <c r="E21" s="48">
        <v>0</v>
      </c>
      <c r="F21" s="49">
        <f t="shared" si="6"/>
        <v>0</v>
      </c>
      <c r="G21" s="50">
        <v>1</v>
      </c>
      <c r="H21" s="51">
        <v>104</v>
      </c>
      <c r="I21" s="51"/>
      <c r="J21" s="38">
        <f t="shared" si="11"/>
        <v>104</v>
      </c>
      <c r="K21" s="12">
        <f t="shared" si="0"/>
        <v>2271.6</v>
      </c>
      <c r="L21" s="15">
        <f t="shared" si="1"/>
        <v>76.344190098243232</v>
      </c>
      <c r="M21" s="24"/>
      <c r="N21" s="31">
        <f t="shared" si="2"/>
        <v>15</v>
      </c>
      <c r="O21" s="32">
        <f t="shared" si="3"/>
        <v>104</v>
      </c>
      <c r="P21" s="32">
        <f t="shared" si="4"/>
        <v>0</v>
      </c>
      <c r="Q21" s="32">
        <f t="shared" si="7"/>
        <v>-104</v>
      </c>
      <c r="R21" s="32">
        <f t="shared" si="8"/>
        <v>2271.6</v>
      </c>
      <c r="S21" s="29">
        <f t="shared" si="5"/>
        <v>1</v>
      </c>
      <c r="T21" s="34">
        <f t="shared" si="9"/>
        <v>447</v>
      </c>
      <c r="U21" s="34">
        <f t="shared" si="10"/>
        <v>631</v>
      </c>
    </row>
    <row r="22" spans="1:21" x14ac:dyDescent="0.15">
      <c r="A22" s="5"/>
      <c r="B22" s="10">
        <v>16</v>
      </c>
      <c r="C22" s="46">
        <v>15</v>
      </c>
      <c r="D22" s="47">
        <v>5</v>
      </c>
      <c r="E22" s="48">
        <v>0</v>
      </c>
      <c r="F22" s="49">
        <f t="shared" si="6"/>
        <v>0</v>
      </c>
      <c r="G22" s="50">
        <v>1</v>
      </c>
      <c r="H22" s="51">
        <v>104</v>
      </c>
      <c r="I22" s="51"/>
      <c r="J22" s="38">
        <f t="shared" si="11"/>
        <v>104</v>
      </c>
      <c r="K22" s="12">
        <f t="shared" si="0"/>
        <v>2646</v>
      </c>
      <c r="L22" s="15">
        <f t="shared" si="1"/>
        <v>88.92706770556066</v>
      </c>
      <c r="M22" s="24"/>
      <c r="N22" s="31">
        <f t="shared" si="2"/>
        <v>16</v>
      </c>
      <c r="O22" s="32">
        <f t="shared" si="3"/>
        <v>104</v>
      </c>
      <c r="P22" s="32">
        <f t="shared" si="4"/>
        <v>0</v>
      </c>
      <c r="Q22" s="32">
        <f t="shared" si="7"/>
        <v>-104</v>
      </c>
      <c r="R22" s="32">
        <f t="shared" si="8"/>
        <v>2646</v>
      </c>
      <c r="S22" s="29">
        <f t="shared" si="5"/>
        <v>1</v>
      </c>
      <c r="T22" s="34">
        <f t="shared" si="9"/>
        <v>551</v>
      </c>
      <c r="U22" s="34">
        <f t="shared" si="10"/>
        <v>735</v>
      </c>
    </row>
    <row r="23" spans="1:21" x14ac:dyDescent="0.15">
      <c r="A23" s="5"/>
      <c r="B23" s="10">
        <v>17</v>
      </c>
      <c r="C23" s="46">
        <v>15</v>
      </c>
      <c r="D23" s="47">
        <v>5</v>
      </c>
      <c r="E23" s="48">
        <v>0</v>
      </c>
      <c r="F23" s="49">
        <f t="shared" si="6"/>
        <v>0</v>
      </c>
      <c r="G23" s="50">
        <v>0.88</v>
      </c>
      <c r="H23" s="51">
        <v>91.52</v>
      </c>
      <c r="I23" s="51"/>
      <c r="J23" s="38">
        <f t="shared" si="11"/>
        <v>91.52</v>
      </c>
      <c r="K23" s="12">
        <f t="shared" si="0"/>
        <v>2975.4720000000002</v>
      </c>
      <c r="L23" s="15">
        <f t="shared" si="1"/>
        <v>100</v>
      </c>
      <c r="M23" s="24"/>
      <c r="N23" s="31">
        <f t="shared" si="2"/>
        <v>17</v>
      </c>
      <c r="O23" s="32">
        <f t="shared" si="3"/>
        <v>91.52</v>
      </c>
      <c r="P23" s="32">
        <f t="shared" si="4"/>
        <v>0</v>
      </c>
      <c r="Q23" s="32">
        <f t="shared" si="7"/>
        <v>-91.52</v>
      </c>
      <c r="R23" s="32">
        <f t="shared" si="8"/>
        <v>2975.4720000000002</v>
      </c>
      <c r="S23" s="29">
        <f t="shared" si="5"/>
        <v>1</v>
      </c>
      <c r="T23" s="34">
        <f t="shared" si="9"/>
        <v>642.52</v>
      </c>
      <c r="U23" s="34">
        <f t="shared" si="10"/>
        <v>826.52</v>
      </c>
    </row>
    <row r="24" spans="1:21" x14ac:dyDescent="0.15">
      <c r="A24" s="5"/>
      <c r="B24" s="10">
        <v>18</v>
      </c>
      <c r="C24" s="46">
        <v>15</v>
      </c>
      <c r="D24" s="47">
        <v>5</v>
      </c>
      <c r="E24" s="48">
        <v>1058.4000000000001</v>
      </c>
      <c r="F24" s="49">
        <f t="shared" si="6"/>
        <v>74</v>
      </c>
      <c r="G24" s="50">
        <v>0</v>
      </c>
      <c r="H24" s="51">
        <v>0</v>
      </c>
      <c r="I24" s="51"/>
      <c r="J24" s="38">
        <f>H24-F24</f>
        <v>-74</v>
      </c>
      <c r="K24" s="12">
        <f t="shared" si="0"/>
        <v>2709.0720000000001</v>
      </c>
      <c r="L24" s="15">
        <f t="shared" si="1"/>
        <v>91.046798625562602</v>
      </c>
      <c r="M24" s="24"/>
      <c r="N24" s="31">
        <f t="shared" si="2"/>
        <v>18</v>
      </c>
      <c r="O24" s="32">
        <f t="shared" si="3"/>
        <v>0</v>
      </c>
      <c r="P24" s="32">
        <f t="shared" si="4"/>
        <v>74</v>
      </c>
      <c r="Q24" s="32">
        <f t="shared" si="7"/>
        <v>0</v>
      </c>
      <c r="R24" s="32">
        <f t="shared" si="8"/>
        <v>2709.0720000000001</v>
      </c>
      <c r="S24" s="29">
        <f t="shared" si="5"/>
        <v>-10</v>
      </c>
      <c r="T24" s="34">
        <f t="shared" si="9"/>
        <v>568.52</v>
      </c>
      <c r="U24" s="34">
        <f t="shared" si="10"/>
        <v>752.52</v>
      </c>
    </row>
    <row r="25" spans="1:21" x14ac:dyDescent="0.15">
      <c r="A25" s="5"/>
      <c r="B25" s="10">
        <v>19</v>
      </c>
      <c r="C25" s="46">
        <v>15</v>
      </c>
      <c r="D25" s="47">
        <v>5</v>
      </c>
      <c r="E25" s="48">
        <v>2058</v>
      </c>
      <c r="F25" s="49">
        <f t="shared" si="6"/>
        <v>145</v>
      </c>
      <c r="G25" s="50">
        <v>0</v>
      </c>
      <c r="H25" s="51">
        <v>0</v>
      </c>
      <c r="I25" s="51"/>
      <c r="J25" s="38">
        <f t="shared" si="11"/>
        <v>-145</v>
      </c>
      <c r="K25" s="12">
        <f t="shared" si="0"/>
        <v>2187.0720000000001</v>
      </c>
      <c r="L25" s="15">
        <f t="shared" si="1"/>
        <v>73.503363499975805</v>
      </c>
      <c r="M25" s="24"/>
      <c r="N25" s="31">
        <f t="shared" si="2"/>
        <v>19</v>
      </c>
      <c r="O25" s="32">
        <f t="shared" si="3"/>
        <v>0</v>
      </c>
      <c r="P25" s="32">
        <f t="shared" si="4"/>
        <v>145</v>
      </c>
      <c r="Q25" s="32">
        <f t="shared" si="7"/>
        <v>0</v>
      </c>
      <c r="R25" s="32">
        <f t="shared" si="8"/>
        <v>2187.0720000000001</v>
      </c>
      <c r="S25" s="29">
        <f t="shared" si="5"/>
        <v>-10</v>
      </c>
      <c r="T25" s="34">
        <f t="shared" si="9"/>
        <v>423.52</v>
      </c>
      <c r="U25" s="34">
        <f t="shared" si="10"/>
        <v>607.52</v>
      </c>
    </row>
    <row r="26" spans="1:21" x14ac:dyDescent="0.15">
      <c r="A26" s="5"/>
      <c r="B26" s="10">
        <v>20</v>
      </c>
      <c r="C26" s="46">
        <v>15</v>
      </c>
      <c r="D26" s="47">
        <v>5</v>
      </c>
      <c r="E26" s="48">
        <v>3822</v>
      </c>
      <c r="F26" s="49">
        <f t="shared" si="6"/>
        <v>269</v>
      </c>
      <c r="G26" s="50">
        <v>0</v>
      </c>
      <c r="H26" s="51">
        <v>0</v>
      </c>
      <c r="I26" s="51"/>
      <c r="J26" s="38">
        <f t="shared" si="11"/>
        <v>-269</v>
      </c>
      <c r="K26" s="12">
        <f t="shared" si="0"/>
        <v>1218.672</v>
      </c>
      <c r="L26" s="15">
        <f t="shared" si="1"/>
        <v>40.95726661181822</v>
      </c>
      <c r="M26" s="24"/>
      <c r="N26" s="31">
        <f t="shared" si="2"/>
        <v>20</v>
      </c>
      <c r="O26" s="32">
        <f t="shared" si="3"/>
        <v>0</v>
      </c>
      <c r="P26" s="32">
        <f t="shared" si="4"/>
        <v>269</v>
      </c>
      <c r="Q26" s="32">
        <f t="shared" si="7"/>
        <v>0</v>
      </c>
      <c r="R26" s="32">
        <f t="shared" si="8"/>
        <v>1218.672</v>
      </c>
      <c r="S26" s="29">
        <f t="shared" si="5"/>
        <v>-10</v>
      </c>
      <c r="T26" s="34">
        <f t="shared" si="9"/>
        <v>154.51999999999998</v>
      </c>
      <c r="U26" s="34">
        <f t="shared" si="10"/>
        <v>338.52</v>
      </c>
    </row>
    <row r="27" spans="1:21" x14ac:dyDescent="0.15">
      <c r="A27" s="5"/>
      <c r="B27" s="10">
        <v>21</v>
      </c>
      <c r="C27" s="46">
        <v>15</v>
      </c>
      <c r="D27" s="47">
        <v>5</v>
      </c>
      <c r="E27" s="48">
        <v>2205</v>
      </c>
      <c r="F27" s="49">
        <f t="shared" si="6"/>
        <v>155</v>
      </c>
      <c r="G27" s="50">
        <v>0</v>
      </c>
      <c r="H27" s="51">
        <v>0</v>
      </c>
      <c r="I27" s="51"/>
      <c r="J27" s="38">
        <f t="shared" si="11"/>
        <v>-155</v>
      </c>
      <c r="K27" s="12">
        <f t="shared" si="0"/>
        <v>660.67199999999991</v>
      </c>
      <c r="L27" s="15">
        <f t="shared" si="1"/>
        <v>22.203939408604747</v>
      </c>
      <c r="M27" s="24"/>
      <c r="N27" s="31">
        <f t="shared" si="2"/>
        <v>21</v>
      </c>
      <c r="O27" s="32">
        <f t="shared" si="3"/>
        <v>0</v>
      </c>
      <c r="P27" s="32">
        <f t="shared" si="4"/>
        <v>155</v>
      </c>
      <c r="Q27" s="32">
        <f t="shared" si="7"/>
        <v>0</v>
      </c>
      <c r="R27" s="32">
        <f t="shared" si="8"/>
        <v>660.67199999999991</v>
      </c>
      <c r="S27" s="29">
        <f t="shared" si="5"/>
        <v>-10</v>
      </c>
      <c r="T27" s="34">
        <f t="shared" si="9"/>
        <v>-0.48000000000001819</v>
      </c>
      <c r="U27" s="34">
        <f t="shared" si="10"/>
        <v>183.51999999999998</v>
      </c>
    </row>
    <row r="28" spans="1:21" ht="12.75" thickBot="1" x14ac:dyDescent="0.2">
      <c r="B28" s="11" t="s">
        <v>0</v>
      </c>
      <c r="C28" s="39" t="s">
        <v>17</v>
      </c>
      <c r="D28" s="40" t="s">
        <v>17</v>
      </c>
      <c r="E28" s="41">
        <f t="shared" ref="E28:J28" si="12">SUM(E4:E27)</f>
        <v>29400.000000000004</v>
      </c>
      <c r="F28" s="41">
        <f t="shared" si="12"/>
        <v>2068</v>
      </c>
      <c r="G28" s="40">
        <f t="shared" si="12"/>
        <v>19.88</v>
      </c>
      <c r="H28" s="42">
        <f t="shared" si="12"/>
        <v>2067.52</v>
      </c>
      <c r="I28" s="42">
        <f t="shared" si="12"/>
        <v>0</v>
      </c>
      <c r="J28" s="60">
        <f t="shared" si="12"/>
        <v>-0.48000000000001819</v>
      </c>
      <c r="K28" s="43" t="s">
        <v>17</v>
      </c>
      <c r="L28" s="44" t="s">
        <v>17</v>
      </c>
      <c r="M28" s="8"/>
      <c r="R28" s="2"/>
      <c r="T28" s="25"/>
      <c r="U28" s="26"/>
    </row>
    <row r="29" spans="1:21" ht="12.75" thickBot="1" x14ac:dyDescent="0.2">
      <c r="B29" s="66" t="s">
        <v>9</v>
      </c>
      <c r="C29" s="67"/>
      <c r="D29" s="67"/>
      <c r="E29" s="17" t="s">
        <v>22</v>
      </c>
      <c r="F29" s="17"/>
      <c r="G29" s="17"/>
      <c r="H29" s="17"/>
      <c r="I29" s="37" t="e">
        <f>SUM(I4:I13)/I28</f>
        <v>#DIV/0!</v>
      </c>
      <c r="J29" s="17"/>
      <c r="K29" s="19"/>
      <c r="L29" s="18"/>
      <c r="M29" s="23"/>
      <c r="Q29" s="3"/>
      <c r="R29" s="33" t="s">
        <v>16</v>
      </c>
      <c r="T29" s="26"/>
      <c r="U29" s="27"/>
    </row>
    <row r="30" spans="1:21" x14ac:dyDescent="0.15">
      <c r="L30" s="3" t="s">
        <v>23</v>
      </c>
      <c r="R30" s="34">
        <f>MAX(R4:R27)</f>
        <v>2975.4720000000002</v>
      </c>
    </row>
    <row r="31" spans="1:21" ht="12.75" thickBot="1" x14ac:dyDescent="0.2">
      <c r="J31" s="2"/>
    </row>
    <row r="32" spans="1:21" x14ac:dyDescent="0.15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2:12" x14ac:dyDescent="0.15">
      <c r="B33" s="55"/>
      <c r="C33" s="8"/>
      <c r="D33" s="8"/>
      <c r="E33" s="8"/>
      <c r="F33" s="8"/>
      <c r="G33" s="8"/>
      <c r="H33" s="8"/>
      <c r="I33" s="8"/>
      <c r="J33" s="8"/>
      <c r="K33" s="8"/>
      <c r="L33" s="56"/>
    </row>
    <row r="34" spans="2:12" x14ac:dyDescent="0.15">
      <c r="B34" s="55"/>
      <c r="C34" s="8"/>
      <c r="D34" s="8"/>
      <c r="E34" s="8"/>
      <c r="F34" s="8"/>
      <c r="G34" s="8"/>
      <c r="H34" s="8"/>
      <c r="I34" s="8"/>
      <c r="J34" s="8"/>
      <c r="K34" s="8"/>
      <c r="L34" s="56"/>
    </row>
    <row r="35" spans="2:12" x14ac:dyDescent="0.15">
      <c r="B35" s="55"/>
      <c r="C35" s="8"/>
      <c r="D35" s="8"/>
      <c r="E35" s="8"/>
      <c r="F35" s="8"/>
      <c r="G35" s="8"/>
      <c r="H35" s="8"/>
      <c r="I35" s="8"/>
      <c r="J35" s="8"/>
      <c r="K35" s="8"/>
      <c r="L35" s="56"/>
    </row>
    <row r="36" spans="2:12" x14ac:dyDescent="0.15">
      <c r="B36" s="55"/>
      <c r="C36" s="8"/>
      <c r="D36" s="8"/>
      <c r="E36" s="8"/>
      <c r="F36" s="8"/>
      <c r="G36" s="8"/>
      <c r="H36" s="8"/>
      <c r="I36" s="8"/>
      <c r="J36" s="8"/>
      <c r="K36" s="8"/>
      <c r="L36" s="56"/>
    </row>
    <row r="37" spans="2:12" x14ac:dyDescent="0.15">
      <c r="B37" s="55"/>
      <c r="C37" s="8"/>
      <c r="D37" s="8"/>
      <c r="E37" s="8"/>
      <c r="F37" s="8"/>
      <c r="G37" s="8"/>
      <c r="H37" s="8"/>
      <c r="I37" s="8"/>
      <c r="J37" s="8"/>
      <c r="K37" s="8"/>
      <c r="L37" s="56"/>
    </row>
    <row r="38" spans="2:12" x14ac:dyDescent="0.15">
      <c r="B38" s="55"/>
      <c r="C38" s="8"/>
      <c r="D38" s="8"/>
      <c r="E38" s="8"/>
      <c r="F38" s="8"/>
      <c r="G38" s="8"/>
      <c r="H38" s="8"/>
      <c r="I38" s="8"/>
      <c r="J38" s="8"/>
      <c r="K38" s="8"/>
      <c r="L38" s="56"/>
    </row>
    <row r="39" spans="2:12" x14ac:dyDescent="0.15">
      <c r="B39" s="55"/>
      <c r="C39" s="8"/>
      <c r="D39" s="8"/>
      <c r="E39" s="8"/>
      <c r="F39" s="8"/>
      <c r="G39" s="8"/>
      <c r="H39" s="8"/>
      <c r="I39" s="8"/>
      <c r="J39" s="8"/>
      <c r="K39" s="8"/>
      <c r="L39" s="56"/>
    </row>
    <row r="40" spans="2:12" x14ac:dyDescent="0.15">
      <c r="B40" s="55"/>
      <c r="C40" s="8"/>
      <c r="D40" s="8"/>
      <c r="E40" s="8"/>
      <c r="F40" s="8"/>
      <c r="G40" s="8"/>
      <c r="H40" s="8"/>
      <c r="I40" s="8"/>
      <c r="J40" s="8"/>
      <c r="K40" s="8"/>
      <c r="L40" s="56"/>
    </row>
    <row r="41" spans="2:12" x14ac:dyDescent="0.15">
      <c r="B41" s="55"/>
      <c r="C41" s="8"/>
      <c r="D41" s="8"/>
      <c r="E41" s="8"/>
      <c r="F41" s="8"/>
      <c r="G41" s="8"/>
      <c r="H41" s="8"/>
      <c r="I41" s="8"/>
      <c r="J41" s="8"/>
      <c r="K41" s="8"/>
      <c r="L41" s="56"/>
    </row>
    <row r="42" spans="2:12" x14ac:dyDescent="0.15">
      <c r="B42" s="55"/>
      <c r="C42" s="8"/>
      <c r="D42" s="8"/>
      <c r="E42" s="8"/>
      <c r="F42" s="8"/>
      <c r="G42" s="8"/>
      <c r="H42" s="8"/>
      <c r="I42" s="8"/>
      <c r="J42" s="8"/>
      <c r="K42" s="8"/>
      <c r="L42" s="56"/>
    </row>
    <row r="43" spans="2:12" x14ac:dyDescent="0.15">
      <c r="B43" s="55"/>
      <c r="C43" s="8"/>
      <c r="D43" s="8"/>
      <c r="E43" s="8"/>
      <c r="F43" s="8"/>
      <c r="G43" s="8"/>
      <c r="H43" s="8"/>
      <c r="I43" s="8"/>
      <c r="J43" s="8"/>
      <c r="K43" s="8"/>
      <c r="L43" s="56"/>
    </row>
    <row r="44" spans="2:12" x14ac:dyDescent="0.15">
      <c r="B44" s="55"/>
      <c r="C44" s="8"/>
      <c r="D44" s="8"/>
      <c r="E44" s="8"/>
      <c r="F44" s="8"/>
      <c r="G44" s="8"/>
      <c r="H44" s="8"/>
      <c r="I44" s="8"/>
      <c r="J44" s="8"/>
      <c r="K44" s="8"/>
      <c r="L44" s="56"/>
    </row>
    <row r="45" spans="2:12" x14ac:dyDescent="0.15">
      <c r="B45" s="55"/>
      <c r="C45" s="8"/>
      <c r="D45" s="8"/>
      <c r="E45" s="8"/>
      <c r="F45" s="8"/>
      <c r="G45" s="8"/>
      <c r="H45" s="8"/>
      <c r="I45" s="8"/>
      <c r="J45" s="8"/>
      <c r="K45" s="8"/>
      <c r="L45" s="56"/>
    </row>
    <row r="46" spans="2:12" x14ac:dyDescent="0.15">
      <c r="B46" s="55"/>
      <c r="C46" s="8"/>
      <c r="D46" s="8"/>
      <c r="E46" s="8"/>
      <c r="F46" s="8"/>
      <c r="G46" s="8"/>
      <c r="H46" s="8"/>
      <c r="I46" s="8"/>
      <c r="J46" s="8"/>
      <c r="K46" s="8"/>
      <c r="L46" s="56"/>
    </row>
    <row r="47" spans="2:12" x14ac:dyDescent="0.15">
      <c r="B47" s="55"/>
      <c r="C47" s="8"/>
      <c r="D47" s="8"/>
      <c r="E47" s="8"/>
      <c r="F47" s="8"/>
      <c r="G47" s="8"/>
      <c r="H47" s="8"/>
      <c r="I47" s="8"/>
      <c r="J47" s="8"/>
      <c r="K47" s="8"/>
      <c r="L47" s="56"/>
    </row>
    <row r="48" spans="2:12" x14ac:dyDescent="0.15">
      <c r="B48" s="55"/>
      <c r="C48" s="8"/>
      <c r="D48" s="8"/>
      <c r="E48" s="8"/>
      <c r="F48" s="8"/>
      <c r="G48" s="8"/>
      <c r="H48" s="8"/>
      <c r="I48" s="8"/>
      <c r="J48" s="8"/>
      <c r="K48" s="8"/>
      <c r="L48" s="56"/>
    </row>
    <row r="49" spans="2:18" x14ac:dyDescent="0.15">
      <c r="B49" s="55"/>
      <c r="C49" s="8"/>
      <c r="D49" s="8"/>
      <c r="E49" s="8"/>
      <c r="F49" s="8"/>
      <c r="G49" s="8"/>
      <c r="H49" s="8"/>
      <c r="I49" s="8"/>
      <c r="J49" s="8"/>
      <c r="K49" s="8"/>
      <c r="L49" s="56"/>
    </row>
    <row r="50" spans="2:18" x14ac:dyDescent="0.15">
      <c r="B50" s="55"/>
      <c r="C50" s="8"/>
      <c r="D50" s="8"/>
      <c r="E50" s="8"/>
      <c r="F50" s="8"/>
      <c r="G50" s="8"/>
      <c r="H50" s="8"/>
      <c r="I50" s="8"/>
      <c r="J50" s="8"/>
      <c r="K50" s="8"/>
      <c r="L50" s="56"/>
    </row>
    <row r="51" spans="2:18" x14ac:dyDescent="0.15">
      <c r="B51" s="55"/>
      <c r="C51" s="8"/>
      <c r="D51" s="8"/>
      <c r="E51" s="8"/>
      <c r="F51" s="8"/>
      <c r="G51" s="8"/>
      <c r="H51" s="8"/>
      <c r="I51" s="8"/>
      <c r="J51" s="8"/>
      <c r="K51" s="8"/>
      <c r="L51" s="56"/>
    </row>
    <row r="52" spans="2:18" x14ac:dyDescent="0.15">
      <c r="B52" s="55"/>
      <c r="C52" s="8"/>
      <c r="D52" s="8"/>
      <c r="E52" s="8"/>
      <c r="F52" s="8"/>
      <c r="G52" s="8"/>
      <c r="H52" s="8"/>
      <c r="I52" s="8"/>
      <c r="J52" s="8"/>
      <c r="K52" s="8"/>
      <c r="L52" s="56"/>
    </row>
    <row r="53" spans="2:18" x14ac:dyDescent="0.15">
      <c r="B53" s="55"/>
      <c r="C53" s="8"/>
      <c r="D53" s="8"/>
      <c r="E53" s="8"/>
      <c r="F53" s="8"/>
      <c r="G53" s="8"/>
      <c r="H53" s="8"/>
      <c r="I53" s="8"/>
      <c r="J53" s="8"/>
      <c r="K53" s="8"/>
      <c r="L53" s="56"/>
    </row>
    <row r="54" spans="2:18" x14ac:dyDescent="0.15">
      <c r="B54" s="55"/>
      <c r="C54" s="8"/>
      <c r="D54" s="8"/>
      <c r="E54" s="8"/>
      <c r="F54" s="8"/>
      <c r="G54" s="8"/>
      <c r="H54" s="8"/>
      <c r="I54" s="8"/>
      <c r="J54" s="8"/>
      <c r="K54" s="8"/>
      <c r="L54" s="56"/>
    </row>
    <row r="55" spans="2:18" x14ac:dyDescent="0.15">
      <c r="B55" s="55"/>
      <c r="C55" s="8"/>
      <c r="D55" s="8"/>
      <c r="E55" s="8"/>
      <c r="F55" s="8"/>
      <c r="G55" s="8"/>
      <c r="H55" s="8"/>
      <c r="I55" s="8"/>
      <c r="J55" s="8"/>
      <c r="K55" s="8"/>
      <c r="L55" s="56"/>
    </row>
    <row r="56" spans="2:18" ht="12.75" thickBot="1" x14ac:dyDescent="0.2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9"/>
    </row>
    <row r="57" spans="2:18" x14ac:dyDescent="0.15"/>
    <row r="58" spans="2:18" hidden="1" x14ac:dyDescent="0.15"/>
    <row r="59" spans="2:18" hidden="1" x14ac:dyDescent="0.15"/>
    <row r="60" spans="2:18" hidden="1" x14ac:dyDescent="0.15"/>
    <row r="61" spans="2:18" hidden="1" x14ac:dyDescent="0.15">
      <c r="K61" s="4"/>
    </row>
    <row r="62" spans="2:18" hidden="1" x14ac:dyDescent="0.15">
      <c r="B62" s="65"/>
      <c r="C62" s="6"/>
      <c r="D62" s="6"/>
      <c r="E62" s="6"/>
      <c r="F62" s="6"/>
      <c r="G62" s="6"/>
      <c r="H62" s="6"/>
      <c r="I62" s="6"/>
      <c r="J62" s="6"/>
      <c r="K62" s="20"/>
      <c r="L62" s="8"/>
      <c r="M62" s="8"/>
      <c r="N62" s="8"/>
      <c r="O62" s="8"/>
      <c r="P62" s="8"/>
      <c r="Q62" s="8"/>
      <c r="R62" s="8"/>
    </row>
    <row r="63" spans="2:18" hidden="1" x14ac:dyDescent="0.15">
      <c r="B63" s="65"/>
      <c r="C63" s="62"/>
      <c r="D63" s="62"/>
      <c r="E63" s="62"/>
      <c r="F63" s="62"/>
      <c r="G63" s="62"/>
      <c r="H63" s="62"/>
      <c r="I63" s="62"/>
      <c r="J63" s="62"/>
      <c r="K63" s="8"/>
      <c r="L63" s="8"/>
      <c r="M63" s="8"/>
      <c r="N63" s="8"/>
      <c r="O63" s="8"/>
      <c r="P63" s="8"/>
      <c r="Q63" s="8"/>
      <c r="R63" s="8"/>
    </row>
    <row r="64" spans="2:18" hidden="1" x14ac:dyDescent="0.15">
      <c r="B64" s="21"/>
      <c r="C64" s="21"/>
      <c r="D64" s="21"/>
      <c r="E64" s="16"/>
      <c r="F64" s="22"/>
      <c r="G64" s="8"/>
      <c r="H64" s="22"/>
      <c r="I64" s="22"/>
      <c r="J64" s="16"/>
      <c r="K64" s="22"/>
      <c r="L64" s="16"/>
      <c r="M64" s="16"/>
      <c r="N64" s="16"/>
      <c r="O64" s="22"/>
      <c r="P64" s="16"/>
      <c r="Q64" s="8"/>
      <c r="R64" s="8"/>
    </row>
    <row r="65" spans="2:18" hidden="1" x14ac:dyDescent="0.15">
      <c r="B65" s="21"/>
      <c r="C65" s="21"/>
      <c r="D65" s="21"/>
      <c r="E65" s="16"/>
      <c r="F65" s="22"/>
      <c r="G65" s="8"/>
      <c r="H65" s="22"/>
      <c r="I65" s="22"/>
      <c r="J65" s="16"/>
      <c r="K65" s="22"/>
      <c r="L65" s="16"/>
      <c r="M65" s="16"/>
      <c r="N65" s="16"/>
      <c r="O65" s="22"/>
      <c r="P65" s="16"/>
      <c r="Q65" s="8"/>
      <c r="R65" s="8"/>
    </row>
    <row r="66" spans="2:18" hidden="1" x14ac:dyDescent="0.15">
      <c r="B66" s="21"/>
      <c r="C66" s="21"/>
      <c r="D66" s="21"/>
      <c r="E66" s="16"/>
      <c r="F66" s="22"/>
      <c r="G66" s="8"/>
      <c r="H66" s="22"/>
      <c r="I66" s="22"/>
      <c r="J66" s="16"/>
      <c r="K66" s="22"/>
      <c r="L66" s="16"/>
      <c r="M66" s="16"/>
      <c r="N66" s="16"/>
      <c r="O66" s="22"/>
      <c r="P66" s="16"/>
      <c r="Q66" s="8"/>
      <c r="R66" s="8"/>
    </row>
    <row r="67" spans="2:18" hidden="1" x14ac:dyDescent="0.15">
      <c r="B67" s="21"/>
      <c r="C67" s="21"/>
      <c r="D67" s="21"/>
      <c r="E67" s="16"/>
      <c r="F67" s="22"/>
      <c r="G67" s="8"/>
      <c r="H67" s="22"/>
      <c r="I67" s="22"/>
      <c r="J67" s="16"/>
      <c r="K67" s="22"/>
      <c r="L67" s="16"/>
      <c r="M67" s="16"/>
      <c r="N67" s="16"/>
      <c r="O67" s="22"/>
      <c r="P67" s="16"/>
      <c r="Q67" s="8"/>
      <c r="R67" s="8"/>
    </row>
    <row r="68" spans="2:18" hidden="1" x14ac:dyDescent="0.15">
      <c r="B68" s="21"/>
      <c r="C68" s="21"/>
      <c r="D68" s="21"/>
      <c r="E68" s="16"/>
      <c r="F68" s="22"/>
      <c r="G68" s="8"/>
      <c r="H68" s="22"/>
      <c r="I68" s="22"/>
      <c r="J68" s="16"/>
      <c r="K68" s="22"/>
      <c r="L68" s="16"/>
      <c r="M68" s="16"/>
      <c r="N68" s="16"/>
      <c r="O68" s="22"/>
      <c r="P68" s="16"/>
      <c r="Q68" s="8"/>
      <c r="R68" s="8"/>
    </row>
    <row r="69" spans="2:18" hidden="1" x14ac:dyDescent="0.15">
      <c r="B69" s="21"/>
      <c r="C69" s="21"/>
      <c r="D69" s="21"/>
      <c r="E69" s="16"/>
      <c r="F69" s="22"/>
      <c r="G69" s="8"/>
      <c r="H69" s="22"/>
      <c r="I69" s="22"/>
      <c r="J69" s="16"/>
      <c r="K69" s="22"/>
      <c r="L69" s="16"/>
      <c r="M69" s="16"/>
      <c r="N69" s="16"/>
      <c r="O69" s="22"/>
      <c r="P69" s="16"/>
      <c r="Q69" s="8"/>
      <c r="R69" s="8"/>
    </row>
    <row r="70" spans="2:18" hidden="1" x14ac:dyDescent="0.15">
      <c r="B70" s="21"/>
      <c r="C70" s="21"/>
      <c r="D70" s="21"/>
      <c r="E70" s="16"/>
      <c r="F70" s="22"/>
      <c r="G70" s="8"/>
      <c r="H70" s="22"/>
      <c r="I70" s="22"/>
      <c r="J70" s="16"/>
      <c r="K70" s="22"/>
      <c r="L70" s="16"/>
      <c r="M70" s="16"/>
      <c r="N70" s="16"/>
      <c r="O70" s="22"/>
      <c r="P70" s="16"/>
      <c r="Q70" s="8"/>
      <c r="R70" s="8"/>
    </row>
    <row r="71" spans="2:18" hidden="1" x14ac:dyDescent="0.15">
      <c r="B71" s="21"/>
      <c r="C71" s="21"/>
      <c r="D71" s="21"/>
      <c r="E71" s="16"/>
      <c r="F71" s="22"/>
      <c r="G71" s="8"/>
      <c r="H71" s="22"/>
      <c r="I71" s="22"/>
      <c r="J71" s="16"/>
      <c r="K71" s="22"/>
      <c r="L71" s="16"/>
      <c r="M71" s="16"/>
      <c r="N71" s="16"/>
      <c r="O71" s="22"/>
      <c r="P71" s="16"/>
      <c r="Q71" s="8"/>
      <c r="R71" s="8"/>
    </row>
    <row r="72" spans="2:18" hidden="1" x14ac:dyDescent="0.15">
      <c r="B72" s="21"/>
      <c r="C72" s="21"/>
      <c r="D72" s="21"/>
      <c r="E72" s="16"/>
      <c r="F72" s="22"/>
      <c r="G72" s="8"/>
      <c r="H72" s="22"/>
      <c r="I72" s="22"/>
      <c r="J72" s="16"/>
      <c r="K72" s="22"/>
      <c r="L72" s="16"/>
      <c r="M72" s="16"/>
      <c r="N72" s="16"/>
      <c r="O72" s="22"/>
      <c r="P72" s="16"/>
      <c r="Q72" s="8"/>
      <c r="R72" s="8"/>
    </row>
    <row r="73" spans="2:18" hidden="1" x14ac:dyDescent="0.15">
      <c r="B73" s="21"/>
      <c r="C73" s="21"/>
      <c r="D73" s="21"/>
      <c r="E73" s="16"/>
      <c r="F73" s="22"/>
      <c r="G73" s="8"/>
      <c r="H73" s="22"/>
      <c r="I73" s="22"/>
      <c r="J73" s="16"/>
      <c r="K73" s="22"/>
      <c r="L73" s="16"/>
      <c r="M73" s="16"/>
      <c r="N73" s="16"/>
      <c r="O73" s="22"/>
      <c r="P73" s="16"/>
      <c r="Q73" s="8"/>
      <c r="R73" s="8"/>
    </row>
    <row r="74" spans="2:18" hidden="1" x14ac:dyDescent="0.15">
      <c r="B74" s="21"/>
      <c r="C74" s="21"/>
      <c r="D74" s="21"/>
      <c r="E74" s="16"/>
      <c r="F74" s="22"/>
      <c r="G74" s="8"/>
      <c r="H74" s="22"/>
      <c r="I74" s="22"/>
      <c r="J74" s="16"/>
      <c r="K74" s="22"/>
      <c r="L74" s="16"/>
      <c r="M74" s="16"/>
      <c r="N74" s="16"/>
      <c r="O74" s="22"/>
      <c r="P74" s="16"/>
      <c r="Q74" s="8"/>
      <c r="R74" s="8"/>
    </row>
    <row r="75" spans="2:18" hidden="1" x14ac:dyDescent="0.15">
      <c r="B75" s="21"/>
      <c r="C75" s="21"/>
      <c r="D75" s="21"/>
      <c r="E75" s="16"/>
      <c r="F75" s="22"/>
      <c r="G75" s="8"/>
      <c r="H75" s="22"/>
      <c r="I75" s="22"/>
      <c r="J75" s="16"/>
      <c r="K75" s="22"/>
      <c r="L75" s="16"/>
      <c r="M75" s="16"/>
      <c r="N75" s="16"/>
      <c r="O75" s="22"/>
      <c r="P75" s="16"/>
      <c r="Q75" s="8"/>
      <c r="R75" s="8"/>
    </row>
    <row r="76" spans="2:18" hidden="1" x14ac:dyDescent="0.15">
      <c r="B76" s="21"/>
      <c r="C76" s="21"/>
      <c r="D76" s="21"/>
      <c r="E76" s="16"/>
      <c r="F76" s="22"/>
      <c r="G76" s="8"/>
      <c r="H76" s="22"/>
      <c r="I76" s="22"/>
      <c r="J76" s="16"/>
      <c r="K76" s="22"/>
      <c r="L76" s="16"/>
      <c r="M76" s="16"/>
      <c r="N76" s="16"/>
      <c r="O76" s="22"/>
      <c r="P76" s="16"/>
      <c r="Q76" s="8"/>
      <c r="R76" s="8"/>
    </row>
    <row r="77" spans="2:18" hidden="1" x14ac:dyDescent="0.15">
      <c r="B77" s="21"/>
      <c r="C77" s="21"/>
      <c r="D77" s="21"/>
      <c r="E77" s="16"/>
      <c r="F77" s="22"/>
      <c r="G77" s="8"/>
      <c r="H77" s="22"/>
      <c r="I77" s="22"/>
      <c r="J77" s="16"/>
      <c r="K77" s="22"/>
      <c r="L77" s="16"/>
      <c r="M77" s="16"/>
      <c r="N77" s="16"/>
      <c r="O77" s="22"/>
      <c r="P77" s="16"/>
      <c r="Q77" s="8"/>
      <c r="R77" s="8"/>
    </row>
    <row r="78" spans="2:18" hidden="1" x14ac:dyDescent="0.15">
      <c r="B78" s="21"/>
      <c r="C78" s="21"/>
      <c r="D78" s="21"/>
      <c r="E78" s="16"/>
      <c r="F78" s="22"/>
      <c r="G78" s="8"/>
      <c r="H78" s="22"/>
      <c r="I78" s="22"/>
      <c r="J78" s="16"/>
      <c r="K78" s="22"/>
      <c r="L78" s="16"/>
      <c r="M78" s="16"/>
      <c r="N78" s="16"/>
      <c r="O78" s="22"/>
      <c r="P78" s="16"/>
      <c r="Q78" s="8"/>
      <c r="R78" s="8"/>
    </row>
    <row r="79" spans="2:18" hidden="1" x14ac:dyDescent="0.15">
      <c r="B79" s="21"/>
      <c r="C79" s="21"/>
      <c r="D79" s="21"/>
      <c r="E79" s="16"/>
      <c r="F79" s="22"/>
      <c r="G79" s="8"/>
      <c r="H79" s="22"/>
      <c r="I79" s="22"/>
      <c r="J79" s="16"/>
      <c r="K79" s="22"/>
      <c r="L79" s="16"/>
      <c r="M79" s="16"/>
      <c r="N79" s="16"/>
      <c r="O79" s="22"/>
      <c r="P79" s="16"/>
      <c r="Q79" s="8"/>
      <c r="R79" s="8"/>
    </row>
    <row r="80" spans="2:18" hidden="1" x14ac:dyDescent="0.15">
      <c r="B80" s="21"/>
      <c r="C80" s="21"/>
      <c r="D80" s="21"/>
      <c r="E80" s="16"/>
      <c r="F80" s="22"/>
      <c r="G80" s="8"/>
      <c r="H80" s="22"/>
      <c r="I80" s="22"/>
      <c r="J80" s="16"/>
      <c r="K80" s="22"/>
      <c r="L80" s="16"/>
      <c r="M80" s="16"/>
      <c r="N80" s="16"/>
      <c r="O80" s="22"/>
      <c r="P80" s="16"/>
      <c r="Q80" s="8"/>
      <c r="R80" s="8"/>
    </row>
    <row r="81" spans="2:18" hidden="1" x14ac:dyDescent="0.15">
      <c r="B81" s="21"/>
      <c r="C81" s="21"/>
      <c r="D81" s="21"/>
      <c r="E81" s="16"/>
      <c r="F81" s="22"/>
      <c r="G81" s="8"/>
      <c r="H81" s="22"/>
      <c r="I81" s="22"/>
      <c r="J81" s="16"/>
      <c r="K81" s="22"/>
      <c r="L81" s="16"/>
      <c r="M81" s="16"/>
      <c r="N81" s="16"/>
      <c r="O81" s="22"/>
      <c r="P81" s="16"/>
      <c r="Q81" s="8"/>
      <c r="R81" s="8"/>
    </row>
    <row r="82" spans="2:18" hidden="1" x14ac:dyDescent="0.15">
      <c r="B82" s="21"/>
      <c r="C82" s="21"/>
      <c r="D82" s="21"/>
      <c r="E82" s="16"/>
      <c r="F82" s="22"/>
      <c r="G82" s="8"/>
      <c r="H82" s="22"/>
      <c r="I82" s="22"/>
      <c r="J82" s="16"/>
      <c r="K82" s="22"/>
      <c r="L82" s="16"/>
      <c r="M82" s="16"/>
      <c r="N82" s="16"/>
      <c r="O82" s="22"/>
      <c r="P82" s="16"/>
      <c r="Q82" s="8"/>
      <c r="R82" s="8"/>
    </row>
    <row r="83" spans="2:18" hidden="1" x14ac:dyDescent="0.15">
      <c r="B83" s="21"/>
      <c r="C83" s="21"/>
      <c r="D83" s="21"/>
      <c r="E83" s="16"/>
      <c r="F83" s="22"/>
      <c r="G83" s="8"/>
      <c r="H83" s="22"/>
      <c r="I83" s="22"/>
      <c r="J83" s="16"/>
      <c r="K83" s="22"/>
      <c r="L83" s="16"/>
      <c r="M83" s="16"/>
      <c r="N83" s="16"/>
      <c r="O83" s="22"/>
      <c r="P83" s="16"/>
      <c r="Q83" s="8"/>
      <c r="R83" s="8"/>
    </row>
    <row r="84" spans="2:18" hidden="1" x14ac:dyDescent="0.15">
      <c r="B84" s="21"/>
      <c r="C84" s="21"/>
      <c r="D84" s="21"/>
      <c r="E84" s="16"/>
      <c r="F84" s="22"/>
      <c r="G84" s="8"/>
      <c r="H84" s="22"/>
      <c r="I84" s="22"/>
      <c r="J84" s="16"/>
      <c r="K84" s="22"/>
      <c r="L84" s="16"/>
      <c r="M84" s="16"/>
      <c r="N84" s="16"/>
      <c r="O84" s="22"/>
      <c r="P84" s="16"/>
      <c r="Q84" s="8"/>
      <c r="R84" s="8"/>
    </row>
    <row r="85" spans="2:18" hidden="1" x14ac:dyDescent="0.15">
      <c r="B85" s="21"/>
      <c r="C85" s="21"/>
      <c r="D85" s="21"/>
      <c r="E85" s="16"/>
      <c r="F85" s="22"/>
      <c r="G85" s="8"/>
      <c r="H85" s="22"/>
      <c r="I85" s="22"/>
      <c r="J85" s="16"/>
      <c r="K85" s="22"/>
      <c r="L85" s="16"/>
      <c r="M85" s="16"/>
      <c r="N85" s="16"/>
      <c r="O85" s="22"/>
      <c r="P85" s="16"/>
      <c r="Q85" s="8"/>
      <c r="R85" s="8"/>
    </row>
    <row r="86" spans="2:18" hidden="1" x14ac:dyDescent="0.15">
      <c r="B86" s="21"/>
      <c r="C86" s="21"/>
      <c r="D86" s="21"/>
      <c r="E86" s="16"/>
      <c r="F86" s="22"/>
      <c r="G86" s="8"/>
      <c r="H86" s="22"/>
      <c r="I86" s="22"/>
      <c r="J86" s="16"/>
      <c r="K86" s="22"/>
      <c r="L86" s="16"/>
      <c r="M86" s="16"/>
      <c r="N86" s="16"/>
      <c r="O86" s="22"/>
      <c r="P86" s="16"/>
      <c r="Q86" s="8"/>
      <c r="R86" s="8"/>
    </row>
    <row r="87" spans="2:18" hidden="1" x14ac:dyDescent="0.15">
      <c r="B87" s="21"/>
      <c r="C87" s="21"/>
      <c r="D87" s="21"/>
      <c r="E87" s="16"/>
      <c r="F87" s="22"/>
      <c r="G87" s="8"/>
      <c r="H87" s="22"/>
      <c r="I87" s="22"/>
      <c r="J87" s="16"/>
      <c r="K87" s="22"/>
      <c r="L87" s="16"/>
      <c r="M87" s="16"/>
      <c r="N87" s="16"/>
      <c r="O87" s="22"/>
      <c r="P87" s="16"/>
      <c r="Q87" s="8"/>
      <c r="R87" s="8"/>
    </row>
    <row r="88" spans="2:18" hidden="1" x14ac:dyDescent="0.15">
      <c r="B88" s="62"/>
      <c r="C88" s="62"/>
      <c r="D88" s="62"/>
      <c r="E88" s="16"/>
      <c r="F88" s="16"/>
      <c r="G88" s="8"/>
      <c r="H88" s="22"/>
      <c r="I88" s="22"/>
      <c r="J88" s="22"/>
      <c r="K88" s="16"/>
      <c r="L88" s="16"/>
      <c r="M88" s="16"/>
      <c r="N88" s="8"/>
      <c r="O88" s="8"/>
      <c r="P88" s="8"/>
      <c r="Q88" s="8"/>
      <c r="R88" s="8"/>
    </row>
    <row r="89" spans="2:18" hidden="1" x14ac:dyDescent="0.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2:18" hidden="1" x14ac:dyDescent="0.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2:18" hidden="1" x14ac:dyDescent="0.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8" hidden="1" x14ac:dyDescent="0.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</sheetData>
  <sheetProtection password="C78E" sheet="1" objects="1" scenarios="1"/>
  <protectedRanges>
    <protectedRange sqref="I4:I27" name="範囲1"/>
    <protectedRange sqref="F4:F27" name="範囲1_1"/>
    <protectedRange sqref="C4:E27" name="範囲1_2"/>
    <protectedRange sqref="G4:H27" name="範囲1_3"/>
  </protectedRanges>
  <mergeCells count="4">
    <mergeCell ref="B2:B3"/>
    <mergeCell ref="N2:N3"/>
    <mergeCell ref="B29:D29"/>
    <mergeCell ref="B62:B6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バランス図</vt:lpstr>
      <vt:lpstr>バランス図入力例 (ビジネスホテル)</vt:lpstr>
    </vt:vector>
  </TitlesOfParts>
  <Company>SMEC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根岸道雄</dc:creator>
  <cp:lastModifiedBy>hp170402</cp:lastModifiedBy>
  <cp:lastPrinted>2008-02-18T19:31:54Z</cp:lastPrinted>
  <dcterms:created xsi:type="dcterms:W3CDTF">2006-06-12T08:35:59Z</dcterms:created>
  <dcterms:modified xsi:type="dcterms:W3CDTF">2018-04-19T02:34:01Z</dcterms:modified>
</cp:coreProperties>
</file>